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sanz\Documents\Jesus\Master\2021 BME\MFIA 15\"/>
    </mc:Choice>
  </mc:AlternateContent>
  <xr:revisionPtr revIDLastSave="0" documentId="13_ncr:1_{3A6CBE7D-1859-453B-B5FA-A73B0AE204A0}" xr6:coauthVersionLast="36" xr6:coauthVersionMax="36" xr10:uidLastSave="{00000000-0000-0000-0000-000000000000}"/>
  <bookViews>
    <workbookView xWindow="0" yWindow="0" windowWidth="12000" windowHeight="4193" tabRatio="479" firstSheet="3" activeTab="7" xr2:uid="{00000000-000D-0000-FFFF-FFFF00000000}"/>
  </bookViews>
  <sheets>
    <sheet name="Calculo Cuota" sheetId="5" r:id="rId1"/>
    <sheet name="Exponencial" sheetId="6" r:id="rId2"/>
    <sheet name="Duraccion" sheetId="1" r:id="rId3"/>
    <sheet name="Des. Taylor" sheetId="8" r:id="rId4"/>
    <sheet name="Integral 1" sheetId="2" r:id="rId5"/>
    <sheet name="Integral 2" sheetId="3" r:id="rId6"/>
    <sheet name="Integral 3" sheetId="12" r:id="rId7"/>
    <sheet name="Aproximación Integrales" sheetId="4" r:id="rId8"/>
    <sheet name="Matrices" sheetId="9" r:id="rId9"/>
    <sheet name="Tipos Interés 1" sheetId="10" r:id="rId10"/>
    <sheet name="Tipo Interés 2" sheetId="11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3" i="11" l="1"/>
  <c r="C5" i="8"/>
  <c r="I5" i="8"/>
  <c r="H5" i="8"/>
  <c r="G5" i="8"/>
  <c r="J6" i="8"/>
  <c r="J2" i="8"/>
  <c r="I2" i="8"/>
  <c r="H6" i="8"/>
  <c r="G6" i="8"/>
  <c r="C4" i="1"/>
  <c r="C6" i="1" s="1"/>
  <c r="E6" i="1" s="1"/>
  <c r="B10" i="1"/>
  <c r="B7" i="1"/>
  <c r="B6" i="1"/>
  <c r="B6" i="6"/>
  <c r="J1" i="4"/>
  <c r="J3" i="4"/>
  <c r="I1" i="4"/>
  <c r="I4" i="4"/>
  <c r="B22" i="11" l="1"/>
  <c r="B27" i="11" s="1"/>
  <c r="I13" i="11" a="1"/>
  <c r="I13" i="11" s="1"/>
  <c r="D5" i="11"/>
  <c r="E5" i="11"/>
  <c r="F5" i="11"/>
  <c r="G5" i="11"/>
  <c r="C5" i="11"/>
  <c r="I19" i="10" a="1"/>
  <c r="C19" i="10"/>
  <c r="I10" i="10" a="1"/>
  <c r="I10" i="10" s="1"/>
  <c r="C10" i="10"/>
  <c r="B20" i="9"/>
  <c r="L3" i="9" a="1"/>
  <c r="L3" i="9" s="1"/>
  <c r="L4" i="9"/>
  <c r="M5" i="9"/>
  <c r="S3" i="9" a="1"/>
  <c r="S3" i="9" s="1"/>
  <c r="S4" i="9"/>
  <c r="T4" i="9"/>
  <c r="H5" i="4"/>
  <c r="I5" i="4"/>
  <c r="J5" i="4"/>
  <c r="H6" i="4"/>
  <c r="I6" i="4"/>
  <c r="J6" i="4"/>
  <c r="H7" i="4"/>
  <c r="I7" i="4"/>
  <c r="J7" i="4"/>
  <c r="H8" i="4"/>
  <c r="I8" i="4"/>
  <c r="J8" i="4"/>
  <c r="H9" i="4"/>
  <c r="I9" i="4"/>
  <c r="J9" i="4"/>
  <c r="H10" i="4"/>
  <c r="I10" i="4"/>
  <c r="J10" i="4"/>
  <c r="H11" i="4"/>
  <c r="I11" i="4"/>
  <c r="J11" i="4"/>
  <c r="H12" i="4"/>
  <c r="I12" i="4"/>
  <c r="J12" i="4"/>
  <c r="H13" i="4"/>
  <c r="I13" i="4"/>
  <c r="J13" i="4"/>
  <c r="H14" i="4"/>
  <c r="I14" i="4"/>
  <c r="J14" i="4"/>
  <c r="H15" i="4"/>
  <c r="I15" i="4"/>
  <c r="J15" i="4"/>
  <c r="H16" i="4"/>
  <c r="I16" i="4"/>
  <c r="J16" i="4"/>
  <c r="H17" i="4"/>
  <c r="I17" i="4"/>
  <c r="J17" i="4"/>
  <c r="H18" i="4"/>
  <c r="I18" i="4"/>
  <c r="J18" i="4"/>
  <c r="H19" i="4"/>
  <c r="I19" i="4"/>
  <c r="J19" i="4"/>
  <c r="H20" i="4"/>
  <c r="I20" i="4"/>
  <c r="J20" i="4"/>
  <c r="H21" i="4"/>
  <c r="I21" i="4"/>
  <c r="J21" i="4"/>
  <c r="H22" i="4"/>
  <c r="I22" i="4"/>
  <c r="J22" i="4"/>
  <c r="H23" i="4"/>
  <c r="I23" i="4"/>
  <c r="J23" i="4"/>
  <c r="H24" i="4"/>
  <c r="I24" i="4"/>
  <c r="J24" i="4"/>
  <c r="H25" i="4"/>
  <c r="I25" i="4"/>
  <c r="J25" i="4"/>
  <c r="H26" i="4"/>
  <c r="I26" i="4"/>
  <c r="J26" i="4"/>
  <c r="H27" i="4"/>
  <c r="I27" i="4"/>
  <c r="J27" i="4"/>
  <c r="H28" i="4"/>
  <c r="I28" i="4"/>
  <c r="J28" i="4"/>
  <c r="H29" i="4"/>
  <c r="I29" i="4"/>
  <c r="J29" i="4"/>
  <c r="H30" i="4"/>
  <c r="I30" i="4"/>
  <c r="J30" i="4"/>
  <c r="H31" i="4"/>
  <c r="I31" i="4"/>
  <c r="J31" i="4"/>
  <c r="H32" i="4"/>
  <c r="I32" i="4"/>
  <c r="J32" i="4"/>
  <c r="H33" i="4"/>
  <c r="I33" i="4"/>
  <c r="J33" i="4"/>
  <c r="H34" i="4"/>
  <c r="I34" i="4"/>
  <c r="J34" i="4"/>
  <c r="H35" i="4"/>
  <c r="I35" i="4"/>
  <c r="J35" i="4"/>
  <c r="H36" i="4"/>
  <c r="I36" i="4"/>
  <c r="J36" i="4"/>
  <c r="H37" i="4"/>
  <c r="I37" i="4"/>
  <c r="J37" i="4"/>
  <c r="H38" i="4"/>
  <c r="I38" i="4"/>
  <c r="J38" i="4"/>
  <c r="H39" i="4"/>
  <c r="I39" i="4"/>
  <c r="J39" i="4"/>
  <c r="H40" i="4"/>
  <c r="I40" i="4"/>
  <c r="J40" i="4"/>
  <c r="H41" i="4"/>
  <c r="I41" i="4"/>
  <c r="J41" i="4"/>
  <c r="H42" i="4"/>
  <c r="I42" i="4"/>
  <c r="J42" i="4"/>
  <c r="H43" i="4"/>
  <c r="I43" i="4"/>
  <c r="J43" i="4"/>
  <c r="H44" i="4"/>
  <c r="I44" i="4"/>
  <c r="J44" i="4"/>
  <c r="H45" i="4"/>
  <c r="I45" i="4"/>
  <c r="J45" i="4"/>
  <c r="H46" i="4"/>
  <c r="I46" i="4"/>
  <c r="J46" i="4"/>
  <c r="H47" i="4"/>
  <c r="I47" i="4"/>
  <c r="J47" i="4"/>
  <c r="H48" i="4"/>
  <c r="I48" i="4"/>
  <c r="J48" i="4"/>
  <c r="H49" i="4"/>
  <c r="I49" i="4"/>
  <c r="J49" i="4"/>
  <c r="H50" i="4"/>
  <c r="I50" i="4"/>
  <c r="J50" i="4"/>
  <c r="H51" i="4"/>
  <c r="I51" i="4"/>
  <c r="J51" i="4"/>
  <c r="H52" i="4"/>
  <c r="I52" i="4"/>
  <c r="J52" i="4"/>
  <c r="H53" i="4"/>
  <c r="I53" i="4"/>
  <c r="J53" i="4"/>
  <c r="H54" i="4"/>
  <c r="I54" i="4"/>
  <c r="J54" i="4"/>
  <c r="H55" i="4"/>
  <c r="I55" i="4"/>
  <c r="J55" i="4"/>
  <c r="H56" i="4"/>
  <c r="I56" i="4"/>
  <c r="J56" i="4"/>
  <c r="H57" i="4"/>
  <c r="I57" i="4"/>
  <c r="J57" i="4"/>
  <c r="H58" i="4"/>
  <c r="I58" i="4"/>
  <c r="J58" i="4"/>
  <c r="H59" i="4"/>
  <c r="I59" i="4"/>
  <c r="J59" i="4"/>
  <c r="H60" i="4"/>
  <c r="I60" i="4"/>
  <c r="J60" i="4"/>
  <c r="H61" i="4"/>
  <c r="I61" i="4"/>
  <c r="J61" i="4"/>
  <c r="H62" i="4"/>
  <c r="I62" i="4"/>
  <c r="J62" i="4"/>
  <c r="H63" i="4"/>
  <c r="I63" i="4"/>
  <c r="J63" i="4"/>
  <c r="H64" i="4"/>
  <c r="I64" i="4"/>
  <c r="J64" i="4"/>
  <c r="H65" i="4"/>
  <c r="I65" i="4"/>
  <c r="J65" i="4"/>
  <c r="H66" i="4"/>
  <c r="I66" i="4"/>
  <c r="J66" i="4"/>
  <c r="H67" i="4"/>
  <c r="I67" i="4"/>
  <c r="J67" i="4"/>
  <c r="H68" i="4"/>
  <c r="I68" i="4"/>
  <c r="J68" i="4"/>
  <c r="H69" i="4"/>
  <c r="I69" i="4"/>
  <c r="J69" i="4"/>
  <c r="H70" i="4"/>
  <c r="I70" i="4"/>
  <c r="J70" i="4"/>
  <c r="H71" i="4"/>
  <c r="I71" i="4"/>
  <c r="J71" i="4"/>
  <c r="H72" i="4"/>
  <c r="I72" i="4"/>
  <c r="J72" i="4"/>
  <c r="H73" i="4"/>
  <c r="I73" i="4"/>
  <c r="J73" i="4"/>
  <c r="H74" i="4"/>
  <c r="I74" i="4"/>
  <c r="J74" i="4"/>
  <c r="H75" i="4"/>
  <c r="I75" i="4"/>
  <c r="J75" i="4"/>
  <c r="H76" i="4"/>
  <c r="I76" i="4"/>
  <c r="J76" i="4"/>
  <c r="H77" i="4"/>
  <c r="I77" i="4"/>
  <c r="J77" i="4"/>
  <c r="H78" i="4"/>
  <c r="I78" i="4"/>
  <c r="J78" i="4"/>
  <c r="H79" i="4"/>
  <c r="I79" i="4"/>
  <c r="J79" i="4"/>
  <c r="H80" i="4"/>
  <c r="I80" i="4"/>
  <c r="J80" i="4"/>
  <c r="H81" i="4"/>
  <c r="I81" i="4"/>
  <c r="J81" i="4"/>
  <c r="H82" i="4"/>
  <c r="I82" i="4"/>
  <c r="J82" i="4"/>
  <c r="H83" i="4"/>
  <c r="I83" i="4"/>
  <c r="J83" i="4"/>
  <c r="H84" i="4"/>
  <c r="I84" i="4"/>
  <c r="J84" i="4"/>
  <c r="H85" i="4"/>
  <c r="I85" i="4"/>
  <c r="J85" i="4"/>
  <c r="H86" i="4"/>
  <c r="I86" i="4"/>
  <c r="J86" i="4"/>
  <c r="H87" i="4"/>
  <c r="I87" i="4"/>
  <c r="J87" i="4"/>
  <c r="H88" i="4"/>
  <c r="I88" i="4"/>
  <c r="J88" i="4"/>
  <c r="H89" i="4"/>
  <c r="I89" i="4"/>
  <c r="J89" i="4"/>
  <c r="H90" i="4"/>
  <c r="I90" i="4"/>
  <c r="J90" i="4"/>
  <c r="H91" i="4"/>
  <c r="I91" i="4"/>
  <c r="J91" i="4"/>
  <c r="H92" i="4"/>
  <c r="I92" i="4"/>
  <c r="J92" i="4"/>
  <c r="H93" i="4"/>
  <c r="I93" i="4"/>
  <c r="J93" i="4"/>
  <c r="H94" i="4"/>
  <c r="I94" i="4"/>
  <c r="J94" i="4"/>
  <c r="H95" i="4"/>
  <c r="I95" i="4"/>
  <c r="J95" i="4"/>
  <c r="H96" i="4"/>
  <c r="I96" i="4"/>
  <c r="J96" i="4"/>
  <c r="H97" i="4"/>
  <c r="I97" i="4"/>
  <c r="J97" i="4"/>
  <c r="H98" i="4"/>
  <c r="I98" i="4"/>
  <c r="J98" i="4"/>
  <c r="H99" i="4"/>
  <c r="I99" i="4"/>
  <c r="J99" i="4"/>
  <c r="H100" i="4"/>
  <c r="I100" i="4"/>
  <c r="J100" i="4"/>
  <c r="H101" i="4"/>
  <c r="I101" i="4"/>
  <c r="J101" i="4"/>
  <c r="H102" i="4"/>
  <c r="I102" i="4"/>
  <c r="J102" i="4"/>
  <c r="H103" i="4"/>
  <c r="I103" i="4"/>
  <c r="J103" i="4"/>
  <c r="H104" i="4"/>
  <c r="I104" i="4"/>
  <c r="J104" i="4"/>
  <c r="H105" i="4"/>
  <c r="I105" i="4"/>
  <c r="J105" i="4"/>
  <c r="H106" i="4"/>
  <c r="I106" i="4"/>
  <c r="J106" i="4"/>
  <c r="H107" i="4"/>
  <c r="I107" i="4"/>
  <c r="J107" i="4"/>
  <c r="H108" i="4"/>
  <c r="I108" i="4"/>
  <c r="J108" i="4"/>
  <c r="H109" i="4"/>
  <c r="I109" i="4"/>
  <c r="J109" i="4"/>
  <c r="H110" i="4"/>
  <c r="I110" i="4"/>
  <c r="J110" i="4"/>
  <c r="H111" i="4"/>
  <c r="I111" i="4"/>
  <c r="J111" i="4"/>
  <c r="H112" i="4"/>
  <c r="I112" i="4"/>
  <c r="J112" i="4"/>
  <c r="H113" i="4"/>
  <c r="I113" i="4"/>
  <c r="J113" i="4"/>
  <c r="H114" i="4"/>
  <c r="I114" i="4"/>
  <c r="J114" i="4"/>
  <c r="H115" i="4"/>
  <c r="I115" i="4"/>
  <c r="J115" i="4"/>
  <c r="H116" i="4"/>
  <c r="I116" i="4"/>
  <c r="J116" i="4"/>
  <c r="H117" i="4"/>
  <c r="I117" i="4"/>
  <c r="J117" i="4"/>
  <c r="H118" i="4"/>
  <c r="I118" i="4"/>
  <c r="J118" i="4"/>
  <c r="H119" i="4"/>
  <c r="I119" i="4"/>
  <c r="J119" i="4"/>
  <c r="H120" i="4"/>
  <c r="I120" i="4"/>
  <c r="J120" i="4"/>
  <c r="H121" i="4"/>
  <c r="I121" i="4"/>
  <c r="J121" i="4"/>
  <c r="H122" i="4"/>
  <c r="I122" i="4"/>
  <c r="J122" i="4"/>
  <c r="H123" i="4"/>
  <c r="I123" i="4"/>
  <c r="J123" i="4"/>
  <c r="H124" i="4"/>
  <c r="I124" i="4"/>
  <c r="J124" i="4"/>
  <c r="H125" i="4"/>
  <c r="I125" i="4"/>
  <c r="J125" i="4"/>
  <c r="H126" i="4"/>
  <c r="I126" i="4"/>
  <c r="J126" i="4"/>
  <c r="H127" i="4"/>
  <c r="I127" i="4"/>
  <c r="J127" i="4"/>
  <c r="H128" i="4"/>
  <c r="I128" i="4"/>
  <c r="J128" i="4"/>
  <c r="H129" i="4"/>
  <c r="I129" i="4"/>
  <c r="J129" i="4"/>
  <c r="H130" i="4"/>
  <c r="I130" i="4"/>
  <c r="J130" i="4"/>
  <c r="H131" i="4"/>
  <c r="I131" i="4"/>
  <c r="J131" i="4"/>
  <c r="H132" i="4"/>
  <c r="I132" i="4"/>
  <c r="J132" i="4"/>
  <c r="H133" i="4"/>
  <c r="I133" i="4"/>
  <c r="J133" i="4"/>
  <c r="H134" i="4"/>
  <c r="I134" i="4"/>
  <c r="J134" i="4"/>
  <c r="H135" i="4"/>
  <c r="I135" i="4"/>
  <c r="J135" i="4"/>
  <c r="H136" i="4"/>
  <c r="I136" i="4"/>
  <c r="J136" i="4"/>
  <c r="H137" i="4"/>
  <c r="I137" i="4"/>
  <c r="J137" i="4"/>
  <c r="H138" i="4"/>
  <c r="I138" i="4"/>
  <c r="J138" i="4"/>
  <c r="H139" i="4"/>
  <c r="I139" i="4"/>
  <c r="J139" i="4"/>
  <c r="H140" i="4"/>
  <c r="I140" i="4"/>
  <c r="J140" i="4"/>
  <c r="H141" i="4"/>
  <c r="I141" i="4"/>
  <c r="J141" i="4"/>
  <c r="H142" i="4"/>
  <c r="I142" i="4"/>
  <c r="J142" i="4"/>
  <c r="H143" i="4"/>
  <c r="I143" i="4"/>
  <c r="J143" i="4"/>
  <c r="H144" i="4"/>
  <c r="I144" i="4"/>
  <c r="J144" i="4"/>
  <c r="H145" i="4"/>
  <c r="I145" i="4"/>
  <c r="J145" i="4"/>
  <c r="H146" i="4"/>
  <c r="I146" i="4"/>
  <c r="J146" i="4"/>
  <c r="H147" i="4"/>
  <c r="I147" i="4"/>
  <c r="J147" i="4"/>
  <c r="H148" i="4"/>
  <c r="I148" i="4"/>
  <c r="J148" i="4"/>
  <c r="H149" i="4"/>
  <c r="I149" i="4"/>
  <c r="J149" i="4"/>
  <c r="H150" i="4"/>
  <c r="I150" i="4"/>
  <c r="J150" i="4"/>
  <c r="H151" i="4"/>
  <c r="I151" i="4"/>
  <c r="J151" i="4"/>
  <c r="H152" i="4"/>
  <c r="I152" i="4"/>
  <c r="J152" i="4"/>
  <c r="H153" i="4"/>
  <c r="I153" i="4"/>
  <c r="J153" i="4"/>
  <c r="H154" i="4"/>
  <c r="I154" i="4"/>
  <c r="J154" i="4"/>
  <c r="H155" i="4"/>
  <c r="I155" i="4"/>
  <c r="J155" i="4"/>
  <c r="H156" i="4"/>
  <c r="I156" i="4"/>
  <c r="J156" i="4"/>
  <c r="H157" i="4"/>
  <c r="I157" i="4"/>
  <c r="J157" i="4"/>
  <c r="H158" i="4"/>
  <c r="I158" i="4"/>
  <c r="J158" i="4"/>
  <c r="H159" i="4"/>
  <c r="I159" i="4"/>
  <c r="J159" i="4"/>
  <c r="H160" i="4"/>
  <c r="I160" i="4"/>
  <c r="J160" i="4"/>
  <c r="H161" i="4"/>
  <c r="I161" i="4"/>
  <c r="J161" i="4"/>
  <c r="H162" i="4"/>
  <c r="I162" i="4"/>
  <c r="J162" i="4"/>
  <c r="H163" i="4"/>
  <c r="I163" i="4"/>
  <c r="J163" i="4"/>
  <c r="H164" i="4"/>
  <c r="I164" i="4"/>
  <c r="J164" i="4"/>
  <c r="H165" i="4"/>
  <c r="I165" i="4"/>
  <c r="J165" i="4"/>
  <c r="H166" i="4"/>
  <c r="I166" i="4"/>
  <c r="J166" i="4"/>
  <c r="H167" i="4"/>
  <c r="I167" i="4"/>
  <c r="J167" i="4"/>
  <c r="H168" i="4"/>
  <c r="I168" i="4"/>
  <c r="J168" i="4"/>
  <c r="H169" i="4"/>
  <c r="I169" i="4"/>
  <c r="J169" i="4"/>
  <c r="H170" i="4"/>
  <c r="I170" i="4"/>
  <c r="J170" i="4"/>
  <c r="H171" i="4"/>
  <c r="I171" i="4"/>
  <c r="J171" i="4"/>
  <c r="H172" i="4"/>
  <c r="I172" i="4"/>
  <c r="J172" i="4"/>
  <c r="H173" i="4"/>
  <c r="I173" i="4"/>
  <c r="J173" i="4"/>
  <c r="H174" i="4"/>
  <c r="I174" i="4"/>
  <c r="J174" i="4"/>
  <c r="H175" i="4"/>
  <c r="I175" i="4"/>
  <c r="J175" i="4"/>
  <c r="H176" i="4"/>
  <c r="I176" i="4"/>
  <c r="J176" i="4"/>
  <c r="H177" i="4"/>
  <c r="I177" i="4"/>
  <c r="J177" i="4"/>
  <c r="H178" i="4"/>
  <c r="I178" i="4"/>
  <c r="J178" i="4"/>
  <c r="H179" i="4"/>
  <c r="I179" i="4"/>
  <c r="J179" i="4"/>
  <c r="H180" i="4"/>
  <c r="I180" i="4"/>
  <c r="J180" i="4"/>
  <c r="H181" i="4"/>
  <c r="I181" i="4"/>
  <c r="J181" i="4"/>
  <c r="H182" i="4"/>
  <c r="I182" i="4"/>
  <c r="J182" i="4"/>
  <c r="H183" i="4"/>
  <c r="I183" i="4"/>
  <c r="J183" i="4"/>
  <c r="H184" i="4"/>
  <c r="I184" i="4"/>
  <c r="J184" i="4"/>
  <c r="H185" i="4"/>
  <c r="I185" i="4"/>
  <c r="J185" i="4"/>
  <c r="H186" i="4"/>
  <c r="I186" i="4"/>
  <c r="J186" i="4"/>
  <c r="H187" i="4"/>
  <c r="I187" i="4"/>
  <c r="J187" i="4"/>
  <c r="H188" i="4"/>
  <c r="I188" i="4"/>
  <c r="J188" i="4"/>
  <c r="H189" i="4"/>
  <c r="I189" i="4"/>
  <c r="J189" i="4"/>
  <c r="H190" i="4"/>
  <c r="I190" i="4"/>
  <c r="J190" i="4"/>
  <c r="H191" i="4"/>
  <c r="I191" i="4"/>
  <c r="J191" i="4"/>
  <c r="H192" i="4"/>
  <c r="I192" i="4"/>
  <c r="J192" i="4"/>
  <c r="H193" i="4"/>
  <c r="I193" i="4"/>
  <c r="J193" i="4"/>
  <c r="H194" i="4"/>
  <c r="I194" i="4"/>
  <c r="J194" i="4"/>
  <c r="H195" i="4"/>
  <c r="I195" i="4"/>
  <c r="J195" i="4"/>
  <c r="H196" i="4"/>
  <c r="I196" i="4"/>
  <c r="J196" i="4"/>
  <c r="H197" i="4"/>
  <c r="I197" i="4"/>
  <c r="J197" i="4"/>
  <c r="H198" i="4"/>
  <c r="I198" i="4"/>
  <c r="J198" i="4"/>
  <c r="H199" i="4"/>
  <c r="I199" i="4"/>
  <c r="J199" i="4"/>
  <c r="H200" i="4"/>
  <c r="I200" i="4"/>
  <c r="J200" i="4"/>
  <c r="H201" i="4"/>
  <c r="I201" i="4"/>
  <c r="J201" i="4"/>
  <c r="H202" i="4"/>
  <c r="I202" i="4"/>
  <c r="J202" i="4"/>
  <c r="H203" i="4"/>
  <c r="I203" i="4"/>
  <c r="J203" i="4"/>
  <c r="H204" i="4"/>
  <c r="I204" i="4"/>
  <c r="J204" i="4"/>
  <c r="H205" i="4"/>
  <c r="I205" i="4"/>
  <c r="J205" i="4"/>
  <c r="H206" i="4"/>
  <c r="I206" i="4"/>
  <c r="J206" i="4"/>
  <c r="H207" i="4"/>
  <c r="I207" i="4"/>
  <c r="J207" i="4"/>
  <c r="H208" i="4"/>
  <c r="I208" i="4"/>
  <c r="J208" i="4"/>
  <c r="H209" i="4"/>
  <c r="I209" i="4"/>
  <c r="J209" i="4"/>
  <c r="H210" i="4"/>
  <c r="I210" i="4"/>
  <c r="J210" i="4"/>
  <c r="H211" i="4"/>
  <c r="I211" i="4"/>
  <c r="J211" i="4"/>
  <c r="H212" i="4"/>
  <c r="I212" i="4"/>
  <c r="J212" i="4"/>
  <c r="H213" i="4"/>
  <c r="I213" i="4"/>
  <c r="J213" i="4"/>
  <c r="H214" i="4"/>
  <c r="I214" i="4"/>
  <c r="J214" i="4"/>
  <c r="H215" i="4"/>
  <c r="I215" i="4"/>
  <c r="J215" i="4"/>
  <c r="H216" i="4"/>
  <c r="I216" i="4"/>
  <c r="J216" i="4"/>
  <c r="H217" i="4"/>
  <c r="I217" i="4"/>
  <c r="J217" i="4"/>
  <c r="H218" i="4"/>
  <c r="I218" i="4"/>
  <c r="J218" i="4"/>
  <c r="H219" i="4"/>
  <c r="I219" i="4"/>
  <c r="J219" i="4"/>
  <c r="H220" i="4"/>
  <c r="I220" i="4"/>
  <c r="J220" i="4"/>
  <c r="H221" i="4"/>
  <c r="I221" i="4"/>
  <c r="J221" i="4"/>
  <c r="H222" i="4"/>
  <c r="I222" i="4"/>
  <c r="J222" i="4"/>
  <c r="H223" i="4"/>
  <c r="I223" i="4"/>
  <c r="J223" i="4"/>
  <c r="H224" i="4"/>
  <c r="I224" i="4"/>
  <c r="J224" i="4"/>
  <c r="H225" i="4"/>
  <c r="I225" i="4"/>
  <c r="J225" i="4"/>
  <c r="H226" i="4"/>
  <c r="I226" i="4"/>
  <c r="J226" i="4"/>
  <c r="H227" i="4"/>
  <c r="I227" i="4"/>
  <c r="J227" i="4"/>
  <c r="H228" i="4"/>
  <c r="I228" i="4"/>
  <c r="J228" i="4"/>
  <c r="H229" i="4"/>
  <c r="I229" i="4"/>
  <c r="J229" i="4"/>
  <c r="H230" i="4"/>
  <c r="I230" i="4"/>
  <c r="J230" i="4"/>
  <c r="H231" i="4"/>
  <c r="I231" i="4"/>
  <c r="J231" i="4"/>
  <c r="H232" i="4"/>
  <c r="I232" i="4"/>
  <c r="J232" i="4"/>
  <c r="H233" i="4"/>
  <c r="I233" i="4"/>
  <c r="J233" i="4"/>
  <c r="H234" i="4"/>
  <c r="I234" i="4"/>
  <c r="J234" i="4"/>
  <c r="H235" i="4"/>
  <c r="I235" i="4"/>
  <c r="J235" i="4"/>
  <c r="H236" i="4"/>
  <c r="I236" i="4"/>
  <c r="J236" i="4"/>
  <c r="H237" i="4"/>
  <c r="I237" i="4"/>
  <c r="J237" i="4"/>
  <c r="H238" i="4"/>
  <c r="I238" i="4"/>
  <c r="J238" i="4"/>
  <c r="H239" i="4"/>
  <c r="I239" i="4"/>
  <c r="J239" i="4"/>
  <c r="H240" i="4"/>
  <c r="I240" i="4"/>
  <c r="J240" i="4"/>
  <c r="H241" i="4"/>
  <c r="I241" i="4"/>
  <c r="J241" i="4"/>
  <c r="H242" i="4"/>
  <c r="I242" i="4"/>
  <c r="J242" i="4"/>
  <c r="H243" i="4"/>
  <c r="I243" i="4"/>
  <c r="J243" i="4"/>
  <c r="H244" i="4"/>
  <c r="I244" i="4"/>
  <c r="J244" i="4"/>
  <c r="H245" i="4"/>
  <c r="I245" i="4"/>
  <c r="J245" i="4"/>
  <c r="H246" i="4"/>
  <c r="I246" i="4"/>
  <c r="J246" i="4"/>
  <c r="H247" i="4"/>
  <c r="I247" i="4"/>
  <c r="J247" i="4"/>
  <c r="H248" i="4"/>
  <c r="I248" i="4"/>
  <c r="J248" i="4"/>
  <c r="H249" i="4"/>
  <c r="I249" i="4"/>
  <c r="J249" i="4"/>
  <c r="H250" i="4"/>
  <c r="I250" i="4"/>
  <c r="J250" i="4"/>
  <c r="H251" i="4"/>
  <c r="I251" i="4"/>
  <c r="J251" i="4"/>
  <c r="H252" i="4"/>
  <c r="I252" i="4"/>
  <c r="J252" i="4"/>
  <c r="H253" i="4"/>
  <c r="I253" i="4"/>
  <c r="J253" i="4"/>
  <c r="H254" i="4"/>
  <c r="I254" i="4"/>
  <c r="J254" i="4"/>
  <c r="H255" i="4"/>
  <c r="I255" i="4"/>
  <c r="J255" i="4"/>
  <c r="H256" i="4"/>
  <c r="I256" i="4"/>
  <c r="J256" i="4"/>
  <c r="H257" i="4"/>
  <c r="I257" i="4"/>
  <c r="J257" i="4"/>
  <c r="H258" i="4"/>
  <c r="I258" i="4"/>
  <c r="J258" i="4"/>
  <c r="H259" i="4"/>
  <c r="I259" i="4"/>
  <c r="J259" i="4"/>
  <c r="H260" i="4"/>
  <c r="I260" i="4"/>
  <c r="J260" i="4"/>
  <c r="H261" i="4"/>
  <c r="I261" i="4"/>
  <c r="J261" i="4"/>
  <c r="H262" i="4"/>
  <c r="I262" i="4"/>
  <c r="J262" i="4"/>
  <c r="H263" i="4"/>
  <c r="I263" i="4"/>
  <c r="J263" i="4"/>
  <c r="H264" i="4"/>
  <c r="I264" i="4"/>
  <c r="J264" i="4"/>
  <c r="H265" i="4"/>
  <c r="I265" i="4"/>
  <c r="J265" i="4"/>
  <c r="H266" i="4"/>
  <c r="I266" i="4"/>
  <c r="J266" i="4"/>
  <c r="H267" i="4"/>
  <c r="I267" i="4"/>
  <c r="J267" i="4"/>
  <c r="H268" i="4"/>
  <c r="I268" i="4"/>
  <c r="J268" i="4"/>
  <c r="H269" i="4"/>
  <c r="I269" i="4"/>
  <c r="J269" i="4"/>
  <c r="H270" i="4"/>
  <c r="I270" i="4"/>
  <c r="J270" i="4"/>
  <c r="H271" i="4"/>
  <c r="I271" i="4"/>
  <c r="J271" i="4"/>
  <c r="H272" i="4"/>
  <c r="I272" i="4"/>
  <c r="J272" i="4"/>
  <c r="H273" i="4"/>
  <c r="I273" i="4"/>
  <c r="J273" i="4"/>
  <c r="H274" i="4"/>
  <c r="I274" i="4"/>
  <c r="J274" i="4"/>
  <c r="H275" i="4"/>
  <c r="I275" i="4"/>
  <c r="J275" i="4"/>
  <c r="H276" i="4"/>
  <c r="I276" i="4"/>
  <c r="J276" i="4"/>
  <c r="H277" i="4"/>
  <c r="I277" i="4"/>
  <c r="J277" i="4"/>
  <c r="H278" i="4"/>
  <c r="I278" i="4"/>
  <c r="J278" i="4"/>
  <c r="H279" i="4"/>
  <c r="I279" i="4"/>
  <c r="J279" i="4"/>
  <c r="H280" i="4"/>
  <c r="I280" i="4"/>
  <c r="J280" i="4"/>
  <c r="H281" i="4"/>
  <c r="I281" i="4"/>
  <c r="J281" i="4"/>
  <c r="H282" i="4"/>
  <c r="I282" i="4"/>
  <c r="J282" i="4"/>
  <c r="H283" i="4"/>
  <c r="I283" i="4"/>
  <c r="J283" i="4"/>
  <c r="H284" i="4"/>
  <c r="I284" i="4"/>
  <c r="J284" i="4"/>
  <c r="H285" i="4"/>
  <c r="I285" i="4"/>
  <c r="J285" i="4"/>
  <c r="H286" i="4"/>
  <c r="I286" i="4"/>
  <c r="J286" i="4"/>
  <c r="H287" i="4"/>
  <c r="I287" i="4"/>
  <c r="J287" i="4"/>
  <c r="H288" i="4"/>
  <c r="I288" i="4"/>
  <c r="J288" i="4"/>
  <c r="H289" i="4"/>
  <c r="I289" i="4"/>
  <c r="J289" i="4"/>
  <c r="H290" i="4"/>
  <c r="I290" i="4"/>
  <c r="J290" i="4"/>
  <c r="H291" i="4"/>
  <c r="I291" i="4"/>
  <c r="J291" i="4"/>
  <c r="H292" i="4"/>
  <c r="I292" i="4"/>
  <c r="J292" i="4"/>
  <c r="H293" i="4"/>
  <c r="I293" i="4"/>
  <c r="J293" i="4"/>
  <c r="H294" i="4"/>
  <c r="I294" i="4"/>
  <c r="J294" i="4"/>
  <c r="H295" i="4"/>
  <c r="I295" i="4"/>
  <c r="J295" i="4"/>
  <c r="H296" i="4"/>
  <c r="I296" i="4"/>
  <c r="J296" i="4"/>
  <c r="H297" i="4"/>
  <c r="I297" i="4"/>
  <c r="J297" i="4"/>
  <c r="H298" i="4"/>
  <c r="I298" i="4"/>
  <c r="J298" i="4"/>
  <c r="H299" i="4"/>
  <c r="I299" i="4"/>
  <c r="J299" i="4"/>
  <c r="H300" i="4"/>
  <c r="I300" i="4"/>
  <c r="J300" i="4"/>
  <c r="H301" i="4"/>
  <c r="I301" i="4"/>
  <c r="J301" i="4"/>
  <c r="H302" i="4"/>
  <c r="I302" i="4"/>
  <c r="J302" i="4"/>
  <c r="H303" i="4"/>
  <c r="I303" i="4"/>
  <c r="J303" i="4"/>
  <c r="H304" i="4"/>
  <c r="I304" i="4"/>
  <c r="J304" i="4"/>
  <c r="H305" i="4"/>
  <c r="I305" i="4"/>
  <c r="J305" i="4"/>
  <c r="H306" i="4"/>
  <c r="I306" i="4"/>
  <c r="J306" i="4"/>
  <c r="H307" i="4"/>
  <c r="I307" i="4"/>
  <c r="J307" i="4"/>
  <c r="H308" i="4"/>
  <c r="I308" i="4"/>
  <c r="J308" i="4"/>
  <c r="H309" i="4"/>
  <c r="I309" i="4"/>
  <c r="J309" i="4"/>
  <c r="H310" i="4"/>
  <c r="I310" i="4"/>
  <c r="J310" i="4"/>
  <c r="H311" i="4"/>
  <c r="I311" i="4"/>
  <c r="J311" i="4"/>
  <c r="H312" i="4"/>
  <c r="I312" i="4"/>
  <c r="J312" i="4"/>
  <c r="H313" i="4"/>
  <c r="I313" i="4"/>
  <c r="J313" i="4"/>
  <c r="H314" i="4"/>
  <c r="I314" i="4"/>
  <c r="J314" i="4"/>
  <c r="H315" i="4"/>
  <c r="I315" i="4"/>
  <c r="J315" i="4"/>
  <c r="H316" i="4"/>
  <c r="I316" i="4"/>
  <c r="J316" i="4"/>
  <c r="H317" i="4"/>
  <c r="I317" i="4"/>
  <c r="J317" i="4"/>
  <c r="H318" i="4"/>
  <c r="I318" i="4"/>
  <c r="J318" i="4"/>
  <c r="H319" i="4"/>
  <c r="I319" i="4"/>
  <c r="J319" i="4"/>
  <c r="H320" i="4"/>
  <c r="I320" i="4"/>
  <c r="J320" i="4"/>
  <c r="H321" i="4"/>
  <c r="I321" i="4"/>
  <c r="J321" i="4"/>
  <c r="H322" i="4"/>
  <c r="I322" i="4"/>
  <c r="J322" i="4"/>
  <c r="H323" i="4"/>
  <c r="I323" i="4"/>
  <c r="J323" i="4"/>
  <c r="H324" i="4"/>
  <c r="I324" i="4"/>
  <c r="J324" i="4"/>
  <c r="H325" i="4"/>
  <c r="I325" i="4"/>
  <c r="J325" i="4"/>
  <c r="H326" i="4"/>
  <c r="I326" i="4"/>
  <c r="J326" i="4"/>
  <c r="H327" i="4"/>
  <c r="I327" i="4"/>
  <c r="J327" i="4"/>
  <c r="H328" i="4"/>
  <c r="I328" i="4"/>
  <c r="J328" i="4"/>
  <c r="H329" i="4"/>
  <c r="I329" i="4"/>
  <c r="J329" i="4"/>
  <c r="H330" i="4"/>
  <c r="I330" i="4"/>
  <c r="J330" i="4"/>
  <c r="H331" i="4"/>
  <c r="I331" i="4"/>
  <c r="J331" i="4"/>
  <c r="H332" i="4"/>
  <c r="I332" i="4"/>
  <c r="J332" i="4"/>
  <c r="H333" i="4"/>
  <c r="I333" i="4"/>
  <c r="J333" i="4"/>
  <c r="H334" i="4"/>
  <c r="I334" i="4"/>
  <c r="J334" i="4"/>
  <c r="H335" i="4"/>
  <c r="I335" i="4"/>
  <c r="J335" i="4"/>
  <c r="H336" i="4"/>
  <c r="I336" i="4"/>
  <c r="J336" i="4"/>
  <c r="H337" i="4"/>
  <c r="I337" i="4"/>
  <c r="J337" i="4"/>
  <c r="H338" i="4"/>
  <c r="I338" i="4"/>
  <c r="J338" i="4"/>
  <c r="H339" i="4"/>
  <c r="I339" i="4"/>
  <c r="J339" i="4"/>
  <c r="H340" i="4"/>
  <c r="I340" i="4"/>
  <c r="J340" i="4"/>
  <c r="H341" i="4"/>
  <c r="I341" i="4"/>
  <c r="J341" i="4"/>
  <c r="H342" i="4"/>
  <c r="I342" i="4"/>
  <c r="J342" i="4"/>
  <c r="H343" i="4"/>
  <c r="I343" i="4"/>
  <c r="J343" i="4"/>
  <c r="H344" i="4"/>
  <c r="I344" i="4"/>
  <c r="J344" i="4"/>
  <c r="H345" i="4"/>
  <c r="I345" i="4"/>
  <c r="J345" i="4"/>
  <c r="H346" i="4"/>
  <c r="I346" i="4"/>
  <c r="J346" i="4"/>
  <c r="H347" i="4"/>
  <c r="I347" i="4"/>
  <c r="J347" i="4"/>
  <c r="H348" i="4"/>
  <c r="I348" i="4"/>
  <c r="J348" i="4"/>
  <c r="H349" i="4"/>
  <c r="I349" i="4"/>
  <c r="J349" i="4"/>
  <c r="H350" i="4"/>
  <c r="I350" i="4"/>
  <c r="J350" i="4"/>
  <c r="H351" i="4"/>
  <c r="I351" i="4"/>
  <c r="J351" i="4"/>
  <c r="H352" i="4"/>
  <c r="I352" i="4"/>
  <c r="J352" i="4"/>
  <c r="H353" i="4"/>
  <c r="I353" i="4"/>
  <c r="J353" i="4"/>
  <c r="H354" i="4"/>
  <c r="I354" i="4"/>
  <c r="J354" i="4"/>
  <c r="H355" i="4"/>
  <c r="I355" i="4"/>
  <c r="J355" i="4"/>
  <c r="H356" i="4"/>
  <c r="I356" i="4"/>
  <c r="J356" i="4"/>
  <c r="H357" i="4"/>
  <c r="I357" i="4"/>
  <c r="J357" i="4"/>
  <c r="H358" i="4"/>
  <c r="I358" i="4"/>
  <c r="J358" i="4"/>
  <c r="H359" i="4"/>
  <c r="I359" i="4"/>
  <c r="J359" i="4"/>
  <c r="H360" i="4"/>
  <c r="I360" i="4"/>
  <c r="J360" i="4"/>
  <c r="H361" i="4"/>
  <c r="I361" i="4"/>
  <c r="J361" i="4"/>
  <c r="H362" i="4"/>
  <c r="I362" i="4"/>
  <c r="J362" i="4"/>
  <c r="H363" i="4"/>
  <c r="I363" i="4"/>
  <c r="J363" i="4"/>
  <c r="H364" i="4"/>
  <c r="I364" i="4"/>
  <c r="J364" i="4"/>
  <c r="H365" i="4"/>
  <c r="I365" i="4"/>
  <c r="J365" i="4"/>
  <c r="H366" i="4"/>
  <c r="I366" i="4"/>
  <c r="J366" i="4"/>
  <c r="H367" i="4"/>
  <c r="I367" i="4"/>
  <c r="J367" i="4"/>
  <c r="H368" i="4"/>
  <c r="I368" i="4"/>
  <c r="J368" i="4"/>
  <c r="H369" i="4"/>
  <c r="I369" i="4"/>
  <c r="J369" i="4"/>
  <c r="H370" i="4"/>
  <c r="I370" i="4"/>
  <c r="J370" i="4"/>
  <c r="H371" i="4"/>
  <c r="I371" i="4"/>
  <c r="J371" i="4"/>
  <c r="H372" i="4"/>
  <c r="I372" i="4"/>
  <c r="J372" i="4"/>
  <c r="H373" i="4"/>
  <c r="I373" i="4"/>
  <c r="J373" i="4"/>
  <c r="H374" i="4"/>
  <c r="I374" i="4"/>
  <c r="J374" i="4"/>
  <c r="H375" i="4"/>
  <c r="I375" i="4"/>
  <c r="J375" i="4"/>
  <c r="H376" i="4"/>
  <c r="I376" i="4"/>
  <c r="J376" i="4"/>
  <c r="H377" i="4"/>
  <c r="I377" i="4"/>
  <c r="J377" i="4"/>
  <c r="H378" i="4"/>
  <c r="I378" i="4"/>
  <c r="J378" i="4"/>
  <c r="H379" i="4"/>
  <c r="I379" i="4"/>
  <c r="J379" i="4"/>
  <c r="H380" i="4"/>
  <c r="I380" i="4"/>
  <c r="J380" i="4"/>
  <c r="H381" i="4"/>
  <c r="I381" i="4"/>
  <c r="J381" i="4"/>
  <c r="H382" i="4"/>
  <c r="I382" i="4"/>
  <c r="J382" i="4"/>
  <c r="H383" i="4"/>
  <c r="I383" i="4"/>
  <c r="J383" i="4"/>
  <c r="H384" i="4"/>
  <c r="I384" i="4"/>
  <c r="J384" i="4"/>
  <c r="H385" i="4"/>
  <c r="I385" i="4"/>
  <c r="J385" i="4"/>
  <c r="H386" i="4"/>
  <c r="I386" i="4"/>
  <c r="J386" i="4"/>
  <c r="H387" i="4"/>
  <c r="I387" i="4"/>
  <c r="J387" i="4"/>
  <c r="H388" i="4"/>
  <c r="I388" i="4"/>
  <c r="J388" i="4"/>
  <c r="H389" i="4"/>
  <c r="I389" i="4"/>
  <c r="J389" i="4"/>
  <c r="H390" i="4"/>
  <c r="I390" i="4"/>
  <c r="J390" i="4"/>
  <c r="H391" i="4"/>
  <c r="I391" i="4"/>
  <c r="J391" i="4"/>
  <c r="H392" i="4"/>
  <c r="I392" i="4"/>
  <c r="J392" i="4"/>
  <c r="H393" i="4"/>
  <c r="I393" i="4"/>
  <c r="J393" i="4"/>
  <c r="H394" i="4"/>
  <c r="I394" i="4"/>
  <c r="J394" i="4"/>
  <c r="H395" i="4"/>
  <c r="I395" i="4"/>
  <c r="J395" i="4"/>
  <c r="H396" i="4"/>
  <c r="I396" i="4"/>
  <c r="J396" i="4"/>
  <c r="H397" i="4"/>
  <c r="I397" i="4"/>
  <c r="J397" i="4"/>
  <c r="H398" i="4"/>
  <c r="I398" i="4"/>
  <c r="J398" i="4"/>
  <c r="H399" i="4"/>
  <c r="I399" i="4"/>
  <c r="J399" i="4"/>
  <c r="H400" i="4"/>
  <c r="I400" i="4"/>
  <c r="J400" i="4"/>
  <c r="H401" i="4"/>
  <c r="I401" i="4"/>
  <c r="J401" i="4"/>
  <c r="H402" i="4"/>
  <c r="I402" i="4"/>
  <c r="J402" i="4"/>
  <c r="H403" i="4"/>
  <c r="I403" i="4"/>
  <c r="J403" i="4"/>
  <c r="J4" i="4"/>
  <c r="H4" i="4"/>
  <c r="E3" i="4"/>
  <c r="D3" i="4"/>
  <c r="C5" i="4"/>
  <c r="D5" i="4"/>
  <c r="E5" i="4"/>
  <c r="C6" i="4"/>
  <c r="D6" i="4"/>
  <c r="E6" i="4"/>
  <c r="C7" i="4"/>
  <c r="D7" i="4"/>
  <c r="E7" i="4"/>
  <c r="C8" i="4"/>
  <c r="D8" i="4"/>
  <c r="E8" i="4"/>
  <c r="C9" i="4"/>
  <c r="D9" i="4"/>
  <c r="E9" i="4"/>
  <c r="C10" i="4"/>
  <c r="D10" i="4"/>
  <c r="E10" i="4"/>
  <c r="C11" i="4"/>
  <c r="D11" i="4"/>
  <c r="E11" i="4"/>
  <c r="C12" i="4"/>
  <c r="D12" i="4"/>
  <c r="E12" i="4"/>
  <c r="C13" i="4"/>
  <c r="D13" i="4"/>
  <c r="E13" i="4"/>
  <c r="C14" i="4"/>
  <c r="D14" i="4"/>
  <c r="E14" i="4"/>
  <c r="C15" i="4"/>
  <c r="D15" i="4"/>
  <c r="E15" i="4"/>
  <c r="C16" i="4"/>
  <c r="D16" i="4"/>
  <c r="E16" i="4"/>
  <c r="C17" i="4"/>
  <c r="D17" i="4"/>
  <c r="E17" i="4"/>
  <c r="C18" i="4"/>
  <c r="D18" i="4"/>
  <c r="E18" i="4"/>
  <c r="C19" i="4"/>
  <c r="D19" i="4"/>
  <c r="E19" i="4"/>
  <c r="C20" i="4"/>
  <c r="D20" i="4"/>
  <c r="E20" i="4"/>
  <c r="C21" i="4"/>
  <c r="D21" i="4"/>
  <c r="E21" i="4"/>
  <c r="C22" i="4"/>
  <c r="D22" i="4"/>
  <c r="E22" i="4"/>
  <c r="C23" i="4"/>
  <c r="D23" i="4"/>
  <c r="E23" i="4"/>
  <c r="C24" i="4"/>
  <c r="D24" i="4"/>
  <c r="E24" i="4"/>
  <c r="C25" i="4"/>
  <c r="D25" i="4"/>
  <c r="E25" i="4"/>
  <c r="C26" i="4"/>
  <c r="D26" i="4"/>
  <c r="E26" i="4"/>
  <c r="C27" i="4"/>
  <c r="D27" i="4"/>
  <c r="E27" i="4"/>
  <c r="C28" i="4"/>
  <c r="D28" i="4"/>
  <c r="E28" i="4"/>
  <c r="C29" i="4"/>
  <c r="D29" i="4"/>
  <c r="E29" i="4"/>
  <c r="C30" i="4"/>
  <c r="D30" i="4"/>
  <c r="E30" i="4"/>
  <c r="C31" i="4"/>
  <c r="D31" i="4"/>
  <c r="E31" i="4"/>
  <c r="C32" i="4"/>
  <c r="D32" i="4"/>
  <c r="E32" i="4"/>
  <c r="C33" i="4"/>
  <c r="D33" i="4"/>
  <c r="E33" i="4"/>
  <c r="C34" i="4"/>
  <c r="D34" i="4"/>
  <c r="E34" i="4"/>
  <c r="C35" i="4"/>
  <c r="D35" i="4"/>
  <c r="E35" i="4"/>
  <c r="C36" i="4"/>
  <c r="D36" i="4"/>
  <c r="E36" i="4"/>
  <c r="C37" i="4"/>
  <c r="D37" i="4"/>
  <c r="E37" i="4"/>
  <c r="C38" i="4"/>
  <c r="D38" i="4"/>
  <c r="E38" i="4"/>
  <c r="C39" i="4"/>
  <c r="D39" i="4"/>
  <c r="E39" i="4"/>
  <c r="C40" i="4"/>
  <c r="D40" i="4"/>
  <c r="E40" i="4"/>
  <c r="C41" i="4"/>
  <c r="D41" i="4"/>
  <c r="E41" i="4"/>
  <c r="C42" i="4"/>
  <c r="D42" i="4"/>
  <c r="E42" i="4"/>
  <c r="C43" i="4"/>
  <c r="D43" i="4"/>
  <c r="E43" i="4"/>
  <c r="C44" i="4"/>
  <c r="D44" i="4"/>
  <c r="E44" i="4"/>
  <c r="C45" i="4"/>
  <c r="D45" i="4"/>
  <c r="E45" i="4"/>
  <c r="C46" i="4"/>
  <c r="D46" i="4"/>
  <c r="E46" i="4"/>
  <c r="C47" i="4"/>
  <c r="D47" i="4"/>
  <c r="E47" i="4"/>
  <c r="C48" i="4"/>
  <c r="D48" i="4"/>
  <c r="E48" i="4"/>
  <c r="C49" i="4"/>
  <c r="D49" i="4"/>
  <c r="E49" i="4"/>
  <c r="C50" i="4"/>
  <c r="D50" i="4"/>
  <c r="E50" i="4"/>
  <c r="C51" i="4"/>
  <c r="D51" i="4"/>
  <c r="E51" i="4"/>
  <c r="C52" i="4"/>
  <c r="D52" i="4"/>
  <c r="E52" i="4"/>
  <c r="C53" i="4"/>
  <c r="D53" i="4"/>
  <c r="E53" i="4"/>
  <c r="C54" i="4"/>
  <c r="D54" i="4"/>
  <c r="E54" i="4"/>
  <c r="C55" i="4"/>
  <c r="D55" i="4"/>
  <c r="E55" i="4"/>
  <c r="C56" i="4"/>
  <c r="D56" i="4"/>
  <c r="E56" i="4"/>
  <c r="C57" i="4"/>
  <c r="D57" i="4"/>
  <c r="E57" i="4"/>
  <c r="C58" i="4"/>
  <c r="D58" i="4"/>
  <c r="E58" i="4"/>
  <c r="C59" i="4"/>
  <c r="D59" i="4"/>
  <c r="E59" i="4"/>
  <c r="C60" i="4"/>
  <c r="D60" i="4"/>
  <c r="E60" i="4"/>
  <c r="C61" i="4"/>
  <c r="D61" i="4"/>
  <c r="E61" i="4"/>
  <c r="C62" i="4"/>
  <c r="D62" i="4"/>
  <c r="E62" i="4"/>
  <c r="C63" i="4"/>
  <c r="D63" i="4"/>
  <c r="E63" i="4"/>
  <c r="C64" i="4"/>
  <c r="D64" i="4"/>
  <c r="E64" i="4"/>
  <c r="C65" i="4"/>
  <c r="D65" i="4"/>
  <c r="E65" i="4"/>
  <c r="C66" i="4"/>
  <c r="D66" i="4"/>
  <c r="E66" i="4"/>
  <c r="C67" i="4"/>
  <c r="D67" i="4"/>
  <c r="E67" i="4"/>
  <c r="C68" i="4"/>
  <c r="D68" i="4"/>
  <c r="E68" i="4"/>
  <c r="C69" i="4"/>
  <c r="D69" i="4"/>
  <c r="E69" i="4"/>
  <c r="C70" i="4"/>
  <c r="D70" i="4"/>
  <c r="E70" i="4"/>
  <c r="C71" i="4"/>
  <c r="D71" i="4"/>
  <c r="E71" i="4"/>
  <c r="C72" i="4"/>
  <c r="D72" i="4"/>
  <c r="E72" i="4"/>
  <c r="C73" i="4"/>
  <c r="D73" i="4"/>
  <c r="E73" i="4"/>
  <c r="C74" i="4"/>
  <c r="D74" i="4"/>
  <c r="E74" i="4"/>
  <c r="C75" i="4"/>
  <c r="D75" i="4"/>
  <c r="E75" i="4"/>
  <c r="C76" i="4"/>
  <c r="D76" i="4"/>
  <c r="E76" i="4"/>
  <c r="C77" i="4"/>
  <c r="D77" i="4"/>
  <c r="E77" i="4"/>
  <c r="C78" i="4"/>
  <c r="D78" i="4"/>
  <c r="E78" i="4"/>
  <c r="C79" i="4"/>
  <c r="D79" i="4"/>
  <c r="E79" i="4"/>
  <c r="C80" i="4"/>
  <c r="D80" i="4"/>
  <c r="E80" i="4"/>
  <c r="C81" i="4"/>
  <c r="D81" i="4"/>
  <c r="E81" i="4"/>
  <c r="C82" i="4"/>
  <c r="D82" i="4"/>
  <c r="E82" i="4"/>
  <c r="C83" i="4"/>
  <c r="D83" i="4"/>
  <c r="E83" i="4"/>
  <c r="C84" i="4"/>
  <c r="D84" i="4"/>
  <c r="E84" i="4"/>
  <c r="C85" i="4"/>
  <c r="D85" i="4"/>
  <c r="E85" i="4"/>
  <c r="C86" i="4"/>
  <c r="D86" i="4"/>
  <c r="E86" i="4"/>
  <c r="C87" i="4"/>
  <c r="D87" i="4"/>
  <c r="E87" i="4"/>
  <c r="C88" i="4"/>
  <c r="D88" i="4"/>
  <c r="E88" i="4"/>
  <c r="C89" i="4"/>
  <c r="D89" i="4"/>
  <c r="E89" i="4"/>
  <c r="C90" i="4"/>
  <c r="D90" i="4"/>
  <c r="E90" i="4"/>
  <c r="C91" i="4"/>
  <c r="D91" i="4"/>
  <c r="E91" i="4"/>
  <c r="C92" i="4"/>
  <c r="D92" i="4"/>
  <c r="E92" i="4"/>
  <c r="C93" i="4"/>
  <c r="D93" i="4"/>
  <c r="E93" i="4"/>
  <c r="C94" i="4"/>
  <c r="D94" i="4"/>
  <c r="E94" i="4"/>
  <c r="C95" i="4"/>
  <c r="D95" i="4"/>
  <c r="E95" i="4"/>
  <c r="C96" i="4"/>
  <c r="D96" i="4"/>
  <c r="E96" i="4"/>
  <c r="C97" i="4"/>
  <c r="D97" i="4"/>
  <c r="E97" i="4"/>
  <c r="C98" i="4"/>
  <c r="D98" i="4"/>
  <c r="E98" i="4"/>
  <c r="C99" i="4"/>
  <c r="D99" i="4"/>
  <c r="E99" i="4"/>
  <c r="C100" i="4"/>
  <c r="D100" i="4"/>
  <c r="E100" i="4"/>
  <c r="C101" i="4"/>
  <c r="D101" i="4"/>
  <c r="E101" i="4"/>
  <c r="C102" i="4"/>
  <c r="D102" i="4"/>
  <c r="E102" i="4"/>
  <c r="C103" i="4"/>
  <c r="D103" i="4"/>
  <c r="E103" i="4"/>
  <c r="E4" i="4"/>
  <c r="D4" i="4"/>
  <c r="C4" i="4"/>
  <c r="F1" i="12"/>
  <c r="E1" i="12"/>
  <c r="D1" i="12"/>
  <c r="C45" i="12"/>
  <c r="D45" i="12"/>
  <c r="E45" i="12"/>
  <c r="F45" i="12"/>
  <c r="C46" i="12"/>
  <c r="D46" i="12"/>
  <c r="E46" i="12"/>
  <c r="F46" i="12"/>
  <c r="C47" i="12"/>
  <c r="D47" i="12"/>
  <c r="E47" i="12"/>
  <c r="F47" i="12"/>
  <c r="C48" i="12"/>
  <c r="D48" i="12"/>
  <c r="E48" i="12"/>
  <c r="F48" i="12"/>
  <c r="C49" i="12"/>
  <c r="D49" i="12"/>
  <c r="E49" i="12"/>
  <c r="F49" i="12"/>
  <c r="C50" i="12"/>
  <c r="D50" i="12"/>
  <c r="E50" i="12"/>
  <c r="F50" i="12"/>
  <c r="C51" i="12"/>
  <c r="D51" i="12"/>
  <c r="E51" i="12"/>
  <c r="F51" i="12"/>
  <c r="C52" i="12"/>
  <c r="D52" i="12"/>
  <c r="E52" i="12"/>
  <c r="F52" i="12"/>
  <c r="C53" i="12"/>
  <c r="D53" i="12"/>
  <c r="E53" i="12"/>
  <c r="F53" i="12"/>
  <c r="C54" i="12"/>
  <c r="D54" i="12"/>
  <c r="E54" i="12"/>
  <c r="F54" i="12"/>
  <c r="C55" i="12"/>
  <c r="D55" i="12"/>
  <c r="E55" i="12"/>
  <c r="F55" i="12"/>
  <c r="C56" i="12"/>
  <c r="D56" i="12"/>
  <c r="E56" i="12"/>
  <c r="F56" i="12"/>
  <c r="C57" i="12"/>
  <c r="D57" i="12"/>
  <c r="E57" i="12"/>
  <c r="F57" i="12"/>
  <c r="C58" i="12"/>
  <c r="D58" i="12"/>
  <c r="E58" i="12"/>
  <c r="F58" i="12"/>
  <c r="C59" i="12"/>
  <c r="D59" i="12"/>
  <c r="E59" i="12"/>
  <c r="F59" i="12"/>
  <c r="C60" i="12"/>
  <c r="D60" i="12"/>
  <c r="E60" i="12"/>
  <c r="F60" i="12"/>
  <c r="C61" i="12"/>
  <c r="D61" i="12"/>
  <c r="E61" i="12"/>
  <c r="F61" i="12"/>
  <c r="C62" i="12"/>
  <c r="D62" i="12"/>
  <c r="E62" i="12"/>
  <c r="F62" i="12"/>
  <c r="C63" i="12"/>
  <c r="D63" i="12"/>
  <c r="E63" i="12"/>
  <c r="F63" i="12"/>
  <c r="C64" i="12"/>
  <c r="D64" i="12"/>
  <c r="E64" i="12"/>
  <c r="F64" i="12"/>
  <c r="C65" i="12"/>
  <c r="D65" i="12"/>
  <c r="E65" i="12"/>
  <c r="F65" i="12"/>
  <c r="C66" i="12"/>
  <c r="D66" i="12"/>
  <c r="E66" i="12"/>
  <c r="F66" i="12"/>
  <c r="C67" i="12"/>
  <c r="D67" i="12"/>
  <c r="E67" i="12"/>
  <c r="F67" i="12"/>
  <c r="C68" i="12"/>
  <c r="D68" i="12"/>
  <c r="E68" i="12"/>
  <c r="F68" i="12"/>
  <c r="C69" i="12"/>
  <c r="D69" i="12"/>
  <c r="E69" i="12"/>
  <c r="F69" i="12"/>
  <c r="C70" i="12"/>
  <c r="D70" i="12"/>
  <c r="E70" i="12"/>
  <c r="F70" i="12"/>
  <c r="C71" i="12"/>
  <c r="D71" i="12"/>
  <c r="E71" i="12"/>
  <c r="F71" i="12"/>
  <c r="C72" i="12"/>
  <c r="D72" i="12"/>
  <c r="E72" i="12"/>
  <c r="F72" i="12"/>
  <c r="C73" i="12"/>
  <c r="D73" i="12"/>
  <c r="E73" i="12"/>
  <c r="F73" i="12"/>
  <c r="C74" i="12"/>
  <c r="D74" i="12"/>
  <c r="E74" i="12"/>
  <c r="F74" i="12"/>
  <c r="C75" i="12"/>
  <c r="D75" i="12"/>
  <c r="E75" i="12"/>
  <c r="F75" i="12"/>
  <c r="C76" i="12"/>
  <c r="D76" i="12"/>
  <c r="E76" i="12"/>
  <c r="F76" i="12"/>
  <c r="C77" i="12"/>
  <c r="D77" i="12"/>
  <c r="E77" i="12"/>
  <c r="F77" i="12"/>
  <c r="C78" i="12"/>
  <c r="D78" i="12"/>
  <c r="E78" i="12"/>
  <c r="F78" i="12"/>
  <c r="C79" i="12"/>
  <c r="D79" i="12"/>
  <c r="E79" i="12"/>
  <c r="F79" i="12"/>
  <c r="C80" i="12"/>
  <c r="D80" i="12"/>
  <c r="E80" i="12"/>
  <c r="F80" i="12"/>
  <c r="C81" i="12"/>
  <c r="D81" i="12"/>
  <c r="E81" i="12"/>
  <c r="F81" i="12"/>
  <c r="C82" i="12"/>
  <c r="D82" i="12"/>
  <c r="E82" i="12"/>
  <c r="F82" i="12"/>
  <c r="C83" i="12"/>
  <c r="D83" i="12"/>
  <c r="E83" i="12"/>
  <c r="F83" i="12"/>
  <c r="C84" i="12"/>
  <c r="D84" i="12"/>
  <c r="E84" i="12"/>
  <c r="F84" i="12"/>
  <c r="C85" i="12"/>
  <c r="D85" i="12"/>
  <c r="E85" i="12"/>
  <c r="F85" i="12"/>
  <c r="C86" i="12"/>
  <c r="D86" i="12"/>
  <c r="E86" i="12"/>
  <c r="F86" i="12"/>
  <c r="C87" i="12"/>
  <c r="D87" i="12"/>
  <c r="E87" i="12"/>
  <c r="F87" i="12"/>
  <c r="C88" i="12"/>
  <c r="D88" i="12"/>
  <c r="E88" i="12"/>
  <c r="F88" i="12"/>
  <c r="C89" i="12"/>
  <c r="D89" i="12"/>
  <c r="E89" i="12"/>
  <c r="F89" i="12"/>
  <c r="C90" i="12"/>
  <c r="D90" i="12"/>
  <c r="E90" i="12"/>
  <c r="F90" i="12"/>
  <c r="C91" i="12"/>
  <c r="D91" i="12"/>
  <c r="E91" i="12"/>
  <c r="F91" i="12"/>
  <c r="C92" i="12"/>
  <c r="D92" i="12"/>
  <c r="E92" i="12"/>
  <c r="F92" i="12"/>
  <c r="C93" i="12"/>
  <c r="D93" i="12"/>
  <c r="E93" i="12"/>
  <c r="F93" i="12"/>
  <c r="C94" i="12"/>
  <c r="D94" i="12"/>
  <c r="E94" i="12"/>
  <c r="F94" i="12"/>
  <c r="C95" i="12"/>
  <c r="D95" i="12"/>
  <c r="E95" i="12"/>
  <c r="F95" i="12"/>
  <c r="C96" i="12"/>
  <c r="D96" i="12"/>
  <c r="E96" i="12"/>
  <c r="F96" i="12"/>
  <c r="C97" i="12"/>
  <c r="D97" i="12"/>
  <c r="E97" i="12"/>
  <c r="F97" i="12"/>
  <c r="C98" i="12"/>
  <c r="D98" i="12"/>
  <c r="E98" i="12"/>
  <c r="F98" i="12"/>
  <c r="C99" i="12"/>
  <c r="D99" i="12"/>
  <c r="E99" i="12"/>
  <c r="F99" i="12"/>
  <c r="C100" i="12"/>
  <c r="D100" i="12"/>
  <c r="E100" i="12"/>
  <c r="F100" i="12"/>
  <c r="C101" i="12"/>
  <c r="D101" i="12"/>
  <c r="E101" i="12"/>
  <c r="F101" i="12"/>
  <c r="C102" i="12"/>
  <c r="D102" i="12"/>
  <c r="E102" i="12"/>
  <c r="F102" i="12"/>
  <c r="C103" i="12"/>
  <c r="D103" i="12"/>
  <c r="E103" i="12"/>
  <c r="F103" i="12"/>
  <c r="C104" i="12"/>
  <c r="D104" i="12"/>
  <c r="E104" i="12"/>
  <c r="F104" i="12"/>
  <c r="C105" i="12"/>
  <c r="D105" i="12"/>
  <c r="E105" i="12"/>
  <c r="F105" i="12"/>
  <c r="C106" i="12"/>
  <c r="D106" i="12"/>
  <c r="E106" i="12"/>
  <c r="F106" i="12"/>
  <c r="C107" i="12"/>
  <c r="D107" i="12"/>
  <c r="E107" i="12"/>
  <c r="F107" i="12"/>
  <c r="C108" i="12"/>
  <c r="D108" i="12"/>
  <c r="E108" i="12"/>
  <c r="F108" i="12"/>
  <c r="C109" i="12"/>
  <c r="D109" i="12"/>
  <c r="E109" i="12"/>
  <c r="F109" i="12"/>
  <c r="C110" i="12"/>
  <c r="D110" i="12"/>
  <c r="E110" i="12"/>
  <c r="F110" i="12"/>
  <c r="C111" i="12"/>
  <c r="D111" i="12"/>
  <c r="E111" i="12"/>
  <c r="F111" i="12"/>
  <c r="C112" i="12"/>
  <c r="D112" i="12"/>
  <c r="E112" i="12"/>
  <c r="F112" i="12"/>
  <c r="C113" i="12"/>
  <c r="D113" i="12"/>
  <c r="E113" i="12"/>
  <c r="F113" i="12"/>
  <c r="C114" i="12"/>
  <c r="D114" i="12"/>
  <c r="E114" i="12"/>
  <c r="F114" i="12"/>
  <c r="C115" i="12"/>
  <c r="D115" i="12"/>
  <c r="E115" i="12"/>
  <c r="F115" i="12"/>
  <c r="C116" i="12"/>
  <c r="D116" i="12"/>
  <c r="E116" i="12"/>
  <c r="F116" i="12"/>
  <c r="C117" i="12"/>
  <c r="D117" i="12"/>
  <c r="E117" i="12"/>
  <c r="F117" i="12"/>
  <c r="C118" i="12"/>
  <c r="D118" i="12"/>
  <c r="E118" i="12"/>
  <c r="F118" i="12"/>
  <c r="C119" i="12"/>
  <c r="D119" i="12"/>
  <c r="E119" i="12"/>
  <c r="F119" i="12"/>
  <c r="C120" i="12"/>
  <c r="D120" i="12"/>
  <c r="E120" i="12"/>
  <c r="F120" i="12"/>
  <c r="C121" i="12"/>
  <c r="D121" i="12"/>
  <c r="E121" i="12"/>
  <c r="F121" i="12"/>
  <c r="C122" i="12"/>
  <c r="D122" i="12"/>
  <c r="E122" i="12"/>
  <c r="F122" i="12"/>
  <c r="C123" i="12"/>
  <c r="D123" i="12"/>
  <c r="E123" i="12"/>
  <c r="F123" i="12"/>
  <c r="C124" i="12"/>
  <c r="D124" i="12"/>
  <c r="E124" i="12"/>
  <c r="F124" i="12"/>
  <c r="C125" i="12"/>
  <c r="D125" i="12"/>
  <c r="E125" i="12"/>
  <c r="F125" i="12"/>
  <c r="C126" i="12"/>
  <c r="D126" i="12"/>
  <c r="E126" i="12"/>
  <c r="F126" i="12"/>
  <c r="C127" i="12"/>
  <c r="D127" i="12"/>
  <c r="E127" i="12"/>
  <c r="F127" i="12"/>
  <c r="C128" i="12"/>
  <c r="D128" i="12"/>
  <c r="E128" i="12"/>
  <c r="F128" i="12"/>
  <c r="C129" i="12"/>
  <c r="D129" i="12"/>
  <c r="E129" i="12"/>
  <c r="F129" i="12"/>
  <c r="C130" i="12"/>
  <c r="D130" i="12"/>
  <c r="E130" i="12"/>
  <c r="F130" i="12"/>
  <c r="C131" i="12"/>
  <c r="D131" i="12"/>
  <c r="E131" i="12"/>
  <c r="F131" i="12"/>
  <c r="C132" i="12"/>
  <c r="D132" i="12"/>
  <c r="E132" i="12"/>
  <c r="F132" i="12"/>
  <c r="C133" i="12"/>
  <c r="D133" i="12"/>
  <c r="E133" i="12"/>
  <c r="F133" i="12"/>
  <c r="C134" i="12"/>
  <c r="D134" i="12"/>
  <c r="E134" i="12"/>
  <c r="F134" i="12"/>
  <c r="C135" i="12"/>
  <c r="D135" i="12"/>
  <c r="E135" i="12"/>
  <c r="F135" i="12"/>
  <c r="C136" i="12"/>
  <c r="D136" i="12"/>
  <c r="E136" i="12"/>
  <c r="F136" i="12"/>
  <c r="C137" i="12"/>
  <c r="D137" i="12"/>
  <c r="E137" i="12"/>
  <c r="F137" i="12"/>
  <c r="C138" i="12"/>
  <c r="D138" i="12"/>
  <c r="E138" i="12"/>
  <c r="F138" i="12"/>
  <c r="C139" i="12"/>
  <c r="D139" i="12"/>
  <c r="E139" i="12"/>
  <c r="F139" i="12"/>
  <c r="C140" i="12"/>
  <c r="D140" i="12"/>
  <c r="E140" i="12"/>
  <c r="F140" i="12"/>
  <c r="C141" i="12"/>
  <c r="D141" i="12"/>
  <c r="E141" i="12"/>
  <c r="F141" i="12"/>
  <c r="C142" i="12"/>
  <c r="D142" i="12"/>
  <c r="E142" i="12"/>
  <c r="F142" i="12"/>
  <c r="C143" i="12"/>
  <c r="D143" i="12"/>
  <c r="E143" i="12"/>
  <c r="F143" i="12"/>
  <c r="C144" i="12"/>
  <c r="D144" i="12"/>
  <c r="E144" i="12"/>
  <c r="F144" i="12"/>
  <c r="C145" i="12"/>
  <c r="D145" i="12"/>
  <c r="E145" i="12"/>
  <c r="F145" i="12"/>
  <c r="C146" i="12"/>
  <c r="D146" i="12"/>
  <c r="E146" i="12"/>
  <c r="F146" i="12"/>
  <c r="C147" i="12"/>
  <c r="D147" i="12"/>
  <c r="E147" i="12"/>
  <c r="F147" i="12"/>
  <c r="C148" i="12"/>
  <c r="D148" i="12"/>
  <c r="E148" i="12"/>
  <c r="F148" i="12"/>
  <c r="C149" i="12"/>
  <c r="D149" i="12"/>
  <c r="E149" i="12"/>
  <c r="F149" i="12"/>
  <c r="C150" i="12"/>
  <c r="D150" i="12"/>
  <c r="E150" i="12"/>
  <c r="F150" i="12"/>
  <c r="C151" i="12"/>
  <c r="D151" i="12"/>
  <c r="E151" i="12"/>
  <c r="F151" i="12"/>
  <c r="C152" i="12"/>
  <c r="D152" i="12"/>
  <c r="E152" i="12"/>
  <c r="F152" i="12"/>
  <c r="C153" i="12"/>
  <c r="D153" i="12"/>
  <c r="E153" i="12"/>
  <c r="F153" i="12"/>
  <c r="C154" i="12"/>
  <c r="D154" i="12"/>
  <c r="E154" i="12"/>
  <c r="F154" i="12"/>
  <c r="C155" i="12"/>
  <c r="D155" i="12"/>
  <c r="E155" i="12"/>
  <c r="F155" i="12"/>
  <c r="C156" i="12"/>
  <c r="D156" i="12"/>
  <c r="E156" i="12"/>
  <c r="F156" i="12"/>
  <c r="C157" i="12"/>
  <c r="D157" i="12"/>
  <c r="E157" i="12"/>
  <c r="F157" i="12"/>
  <c r="C158" i="12"/>
  <c r="D158" i="12"/>
  <c r="E158" i="12"/>
  <c r="F158" i="12"/>
  <c r="C159" i="12"/>
  <c r="D159" i="12"/>
  <c r="E159" i="12"/>
  <c r="F159" i="12"/>
  <c r="C160" i="12"/>
  <c r="D160" i="12"/>
  <c r="E160" i="12"/>
  <c r="F160" i="12"/>
  <c r="C161" i="12"/>
  <c r="D161" i="12"/>
  <c r="E161" i="12"/>
  <c r="F161" i="12"/>
  <c r="C162" i="12"/>
  <c r="D162" i="12"/>
  <c r="E162" i="12"/>
  <c r="F162" i="12"/>
  <c r="C163" i="12"/>
  <c r="D163" i="12"/>
  <c r="E163" i="12"/>
  <c r="F163" i="12"/>
  <c r="C164" i="12"/>
  <c r="D164" i="12"/>
  <c r="E164" i="12"/>
  <c r="F164" i="12"/>
  <c r="C165" i="12"/>
  <c r="D165" i="12"/>
  <c r="E165" i="12"/>
  <c r="F165" i="12"/>
  <c r="C166" i="12"/>
  <c r="D166" i="12"/>
  <c r="E166" i="12"/>
  <c r="F166" i="12"/>
  <c r="C167" i="12"/>
  <c r="D167" i="12"/>
  <c r="E167" i="12"/>
  <c r="F167" i="12"/>
  <c r="C168" i="12"/>
  <c r="D168" i="12"/>
  <c r="E168" i="12"/>
  <c r="F168" i="12"/>
  <c r="C169" i="12"/>
  <c r="D169" i="12"/>
  <c r="E169" i="12"/>
  <c r="F169" i="12"/>
  <c r="C170" i="12"/>
  <c r="D170" i="12"/>
  <c r="E170" i="12"/>
  <c r="F170" i="12"/>
  <c r="C171" i="12"/>
  <c r="D171" i="12"/>
  <c r="E171" i="12"/>
  <c r="F171" i="12"/>
  <c r="C172" i="12"/>
  <c r="D172" i="12"/>
  <c r="E172" i="12"/>
  <c r="F172" i="12"/>
  <c r="C173" i="12"/>
  <c r="D173" i="12"/>
  <c r="E173" i="12"/>
  <c r="F173" i="12"/>
  <c r="C174" i="12"/>
  <c r="D174" i="12"/>
  <c r="E174" i="12"/>
  <c r="F174" i="12"/>
  <c r="C175" i="12"/>
  <c r="D175" i="12"/>
  <c r="E175" i="12"/>
  <c r="F175" i="12"/>
  <c r="C176" i="12"/>
  <c r="D176" i="12"/>
  <c r="E176" i="12"/>
  <c r="F176" i="12"/>
  <c r="C177" i="12"/>
  <c r="D177" i="12"/>
  <c r="E177" i="12"/>
  <c r="F177" i="12"/>
  <c r="C178" i="12"/>
  <c r="D178" i="12"/>
  <c r="E178" i="12"/>
  <c r="F178" i="12"/>
  <c r="C179" i="12"/>
  <c r="D179" i="12"/>
  <c r="E179" i="12"/>
  <c r="F179" i="12"/>
  <c r="C180" i="12"/>
  <c r="D180" i="12"/>
  <c r="E180" i="12"/>
  <c r="F180" i="12"/>
  <c r="C181" i="12"/>
  <c r="D181" i="12"/>
  <c r="E181" i="12"/>
  <c r="F181" i="12"/>
  <c r="C182" i="12"/>
  <c r="D182" i="12"/>
  <c r="E182" i="12"/>
  <c r="F182" i="12"/>
  <c r="C183" i="12"/>
  <c r="D183" i="12"/>
  <c r="E183" i="12"/>
  <c r="F183" i="12"/>
  <c r="C184" i="12"/>
  <c r="D184" i="12"/>
  <c r="E184" i="12"/>
  <c r="F184" i="12"/>
  <c r="C185" i="12"/>
  <c r="D185" i="12"/>
  <c r="E185" i="12"/>
  <c r="F185" i="12"/>
  <c r="C186" i="12"/>
  <c r="D186" i="12"/>
  <c r="E186" i="12"/>
  <c r="F186" i="12"/>
  <c r="C187" i="12"/>
  <c r="D187" i="12"/>
  <c r="E187" i="12"/>
  <c r="F187" i="12"/>
  <c r="C188" i="12"/>
  <c r="D188" i="12"/>
  <c r="E188" i="12"/>
  <c r="F188" i="12"/>
  <c r="C189" i="12"/>
  <c r="D189" i="12"/>
  <c r="E189" i="12"/>
  <c r="F189" i="12"/>
  <c r="C190" i="12"/>
  <c r="D190" i="12"/>
  <c r="E190" i="12"/>
  <c r="F190" i="12"/>
  <c r="C191" i="12"/>
  <c r="D191" i="12"/>
  <c r="E191" i="12"/>
  <c r="F191" i="12"/>
  <c r="C192" i="12"/>
  <c r="D192" i="12"/>
  <c r="E192" i="12"/>
  <c r="F192" i="12"/>
  <c r="C193" i="12"/>
  <c r="D193" i="12"/>
  <c r="E193" i="12"/>
  <c r="F193" i="12"/>
  <c r="C194" i="12"/>
  <c r="D194" i="12"/>
  <c r="E194" i="12"/>
  <c r="F194" i="12"/>
  <c r="C195" i="12"/>
  <c r="D195" i="12"/>
  <c r="E195" i="12"/>
  <c r="F195" i="12"/>
  <c r="C196" i="12"/>
  <c r="D196" i="12"/>
  <c r="E196" i="12"/>
  <c r="F196" i="12"/>
  <c r="C197" i="12"/>
  <c r="D197" i="12"/>
  <c r="E197" i="12"/>
  <c r="F197" i="12"/>
  <c r="C198" i="12"/>
  <c r="D198" i="12"/>
  <c r="E198" i="12"/>
  <c r="F198" i="12"/>
  <c r="C199" i="12"/>
  <c r="D199" i="12"/>
  <c r="E199" i="12"/>
  <c r="F199" i="12"/>
  <c r="C200" i="12"/>
  <c r="D200" i="12"/>
  <c r="E200" i="12"/>
  <c r="F200" i="12"/>
  <c r="C201" i="12"/>
  <c r="D201" i="12"/>
  <c r="E201" i="12"/>
  <c r="F201" i="12"/>
  <c r="C202" i="12"/>
  <c r="D202" i="12"/>
  <c r="E202" i="12"/>
  <c r="F202" i="12"/>
  <c r="C203" i="12"/>
  <c r="D203" i="12"/>
  <c r="E203" i="12"/>
  <c r="F203" i="12"/>
  <c r="C44" i="12"/>
  <c r="D44" i="12"/>
  <c r="E44" i="12"/>
  <c r="F44" i="12"/>
  <c r="E43" i="12"/>
  <c r="D43" i="12"/>
  <c r="F43" i="12" s="1"/>
  <c r="C43" i="12"/>
  <c r="E42" i="12"/>
  <c r="D42" i="12"/>
  <c r="F42" i="12" s="1"/>
  <c r="C42" i="12"/>
  <c r="E41" i="12"/>
  <c r="D41" i="12"/>
  <c r="C41" i="12"/>
  <c r="E40" i="12"/>
  <c r="D40" i="12"/>
  <c r="F40" i="12" s="1"/>
  <c r="C40" i="12"/>
  <c r="E39" i="12"/>
  <c r="D39" i="12"/>
  <c r="F39" i="12" s="1"/>
  <c r="C39" i="12"/>
  <c r="E38" i="12"/>
  <c r="D38" i="12"/>
  <c r="C38" i="12"/>
  <c r="E37" i="12"/>
  <c r="D37" i="12"/>
  <c r="C37" i="12"/>
  <c r="E36" i="12"/>
  <c r="D36" i="12"/>
  <c r="F36" i="12" s="1"/>
  <c r="C36" i="12"/>
  <c r="E35" i="12"/>
  <c r="D35" i="12"/>
  <c r="C35" i="12"/>
  <c r="E34" i="12"/>
  <c r="D34" i="12"/>
  <c r="C34" i="12"/>
  <c r="E33" i="12"/>
  <c r="D33" i="12"/>
  <c r="C33" i="12"/>
  <c r="E32" i="12"/>
  <c r="D32" i="12"/>
  <c r="F32" i="12" s="1"/>
  <c r="C32" i="12"/>
  <c r="E31" i="12"/>
  <c r="D31" i="12"/>
  <c r="F31" i="12" s="1"/>
  <c r="C31" i="12"/>
  <c r="E30" i="12"/>
  <c r="D30" i="12"/>
  <c r="C30" i="12"/>
  <c r="E29" i="12"/>
  <c r="D29" i="12"/>
  <c r="C29" i="12"/>
  <c r="E28" i="12"/>
  <c r="D28" i="12"/>
  <c r="F28" i="12" s="1"/>
  <c r="C28" i="12"/>
  <c r="E27" i="12"/>
  <c r="D27" i="12"/>
  <c r="F27" i="12" s="1"/>
  <c r="C27" i="12"/>
  <c r="E26" i="12"/>
  <c r="D26" i="12"/>
  <c r="C26" i="12"/>
  <c r="E25" i="12"/>
  <c r="D25" i="12"/>
  <c r="C25" i="12"/>
  <c r="E24" i="12"/>
  <c r="D24" i="12"/>
  <c r="F24" i="12" s="1"/>
  <c r="C24" i="12"/>
  <c r="E23" i="12"/>
  <c r="D23" i="12"/>
  <c r="F23" i="12" s="1"/>
  <c r="C23" i="12"/>
  <c r="E22" i="12"/>
  <c r="D22" i="12"/>
  <c r="C22" i="12"/>
  <c r="E21" i="12"/>
  <c r="D21" i="12"/>
  <c r="C21" i="12"/>
  <c r="E20" i="12"/>
  <c r="D20" i="12"/>
  <c r="F20" i="12" s="1"/>
  <c r="C20" i="12"/>
  <c r="E19" i="12"/>
  <c r="D19" i="12"/>
  <c r="F19" i="12" s="1"/>
  <c r="C19" i="12"/>
  <c r="E18" i="12"/>
  <c r="D18" i="12"/>
  <c r="C18" i="12"/>
  <c r="E17" i="12"/>
  <c r="D17" i="12"/>
  <c r="C17" i="12"/>
  <c r="E16" i="12"/>
  <c r="D16" i="12"/>
  <c r="F16" i="12" s="1"/>
  <c r="C16" i="12"/>
  <c r="E15" i="12"/>
  <c r="D15" i="12"/>
  <c r="F15" i="12" s="1"/>
  <c r="C15" i="12"/>
  <c r="E14" i="12"/>
  <c r="D14" i="12"/>
  <c r="F14" i="12" s="1"/>
  <c r="C14" i="12"/>
  <c r="E13" i="12"/>
  <c r="D13" i="12"/>
  <c r="C13" i="12"/>
  <c r="E12" i="12"/>
  <c r="D12" i="12"/>
  <c r="F12" i="12" s="1"/>
  <c r="C12" i="12"/>
  <c r="E11" i="12"/>
  <c r="D11" i="12"/>
  <c r="F11" i="12" s="1"/>
  <c r="C11" i="12"/>
  <c r="E10" i="12"/>
  <c r="D10" i="12"/>
  <c r="C10" i="12"/>
  <c r="E9" i="12"/>
  <c r="D9" i="12"/>
  <c r="C9" i="12"/>
  <c r="E8" i="12"/>
  <c r="D8" i="12"/>
  <c r="F8" i="12" s="1"/>
  <c r="C8" i="12"/>
  <c r="E7" i="12"/>
  <c r="D7" i="12"/>
  <c r="F7" i="12" s="1"/>
  <c r="C7" i="12"/>
  <c r="E6" i="12"/>
  <c r="D6" i="12"/>
  <c r="C6" i="12"/>
  <c r="E5" i="12"/>
  <c r="D5" i="12"/>
  <c r="C5" i="12"/>
  <c r="E4" i="12"/>
  <c r="D4" i="12"/>
  <c r="F4" i="12" s="1"/>
  <c r="C4" i="12"/>
  <c r="E3" i="12"/>
  <c r="D3" i="12"/>
  <c r="C3" i="12"/>
  <c r="C1" i="12"/>
  <c r="F1" i="3"/>
  <c r="F4" i="3"/>
  <c r="E4" i="3"/>
  <c r="E3" i="3"/>
  <c r="D1" i="3"/>
  <c r="D4" i="3"/>
  <c r="C1" i="3"/>
  <c r="C5" i="3"/>
  <c r="D5" i="3"/>
  <c r="E5" i="3"/>
  <c r="F5" i="3"/>
  <c r="C6" i="3"/>
  <c r="D6" i="3"/>
  <c r="E6" i="3"/>
  <c r="F6" i="3"/>
  <c r="C7" i="3"/>
  <c r="D7" i="3"/>
  <c r="E7" i="3"/>
  <c r="F7" i="3"/>
  <c r="C8" i="3"/>
  <c r="D8" i="3"/>
  <c r="E8" i="3"/>
  <c r="F8" i="3"/>
  <c r="C9" i="3"/>
  <c r="D9" i="3"/>
  <c r="E9" i="3"/>
  <c r="F9" i="3"/>
  <c r="C10" i="3"/>
  <c r="D10" i="3"/>
  <c r="E10" i="3"/>
  <c r="F10" i="3"/>
  <c r="C11" i="3"/>
  <c r="D11" i="3"/>
  <c r="E11" i="3"/>
  <c r="F11" i="3"/>
  <c r="C12" i="3"/>
  <c r="D12" i="3"/>
  <c r="E12" i="3"/>
  <c r="F12" i="3"/>
  <c r="C13" i="3"/>
  <c r="D13" i="3"/>
  <c r="E13" i="3"/>
  <c r="F13" i="3"/>
  <c r="C14" i="3"/>
  <c r="D14" i="3"/>
  <c r="E14" i="3"/>
  <c r="F14" i="3"/>
  <c r="C15" i="3"/>
  <c r="D15" i="3"/>
  <c r="E15" i="3"/>
  <c r="F15" i="3"/>
  <c r="C16" i="3"/>
  <c r="D16" i="3"/>
  <c r="E16" i="3"/>
  <c r="F16" i="3"/>
  <c r="C17" i="3"/>
  <c r="D17" i="3"/>
  <c r="E17" i="3"/>
  <c r="F17" i="3"/>
  <c r="C18" i="3"/>
  <c r="D18" i="3"/>
  <c r="E18" i="3"/>
  <c r="F18" i="3"/>
  <c r="C19" i="3"/>
  <c r="D19" i="3"/>
  <c r="E19" i="3"/>
  <c r="F19" i="3"/>
  <c r="C20" i="3"/>
  <c r="D20" i="3"/>
  <c r="E20" i="3"/>
  <c r="F20" i="3"/>
  <c r="C21" i="3"/>
  <c r="D21" i="3"/>
  <c r="E21" i="3"/>
  <c r="F21" i="3"/>
  <c r="C22" i="3"/>
  <c r="D22" i="3"/>
  <c r="E22" i="3"/>
  <c r="F22" i="3"/>
  <c r="C23" i="3"/>
  <c r="D23" i="3"/>
  <c r="E23" i="3"/>
  <c r="F23" i="3"/>
  <c r="C24" i="3"/>
  <c r="D24" i="3"/>
  <c r="E24" i="3"/>
  <c r="F24" i="3"/>
  <c r="C25" i="3"/>
  <c r="D25" i="3"/>
  <c r="E25" i="3"/>
  <c r="F25" i="3"/>
  <c r="C26" i="3"/>
  <c r="D26" i="3"/>
  <c r="E26" i="3"/>
  <c r="F26" i="3"/>
  <c r="C27" i="3"/>
  <c r="D27" i="3"/>
  <c r="E27" i="3"/>
  <c r="F27" i="3"/>
  <c r="C28" i="3"/>
  <c r="D28" i="3"/>
  <c r="E28" i="3"/>
  <c r="F28" i="3"/>
  <c r="C29" i="3"/>
  <c r="D29" i="3"/>
  <c r="E29" i="3"/>
  <c r="F29" i="3"/>
  <c r="C30" i="3"/>
  <c r="D30" i="3"/>
  <c r="E30" i="3"/>
  <c r="F30" i="3"/>
  <c r="C31" i="3"/>
  <c r="D31" i="3"/>
  <c r="E31" i="3"/>
  <c r="F31" i="3"/>
  <c r="C32" i="3"/>
  <c r="D32" i="3"/>
  <c r="E32" i="3"/>
  <c r="F32" i="3"/>
  <c r="C33" i="3"/>
  <c r="D33" i="3"/>
  <c r="E33" i="3"/>
  <c r="F33" i="3"/>
  <c r="C34" i="3"/>
  <c r="D34" i="3"/>
  <c r="E34" i="3"/>
  <c r="F34" i="3"/>
  <c r="C35" i="3"/>
  <c r="D35" i="3"/>
  <c r="E35" i="3"/>
  <c r="F35" i="3"/>
  <c r="C36" i="3"/>
  <c r="D36" i="3"/>
  <c r="E36" i="3"/>
  <c r="F36" i="3"/>
  <c r="C37" i="3"/>
  <c r="D37" i="3"/>
  <c r="E37" i="3"/>
  <c r="F37" i="3"/>
  <c r="C38" i="3"/>
  <c r="D38" i="3"/>
  <c r="E38" i="3"/>
  <c r="F38" i="3"/>
  <c r="C39" i="3"/>
  <c r="D39" i="3"/>
  <c r="E39" i="3"/>
  <c r="F39" i="3"/>
  <c r="C40" i="3"/>
  <c r="D40" i="3"/>
  <c r="E40" i="3"/>
  <c r="F40" i="3"/>
  <c r="C41" i="3"/>
  <c r="D41" i="3"/>
  <c r="E41" i="3"/>
  <c r="F41" i="3"/>
  <c r="C42" i="3"/>
  <c r="D42" i="3"/>
  <c r="E42" i="3"/>
  <c r="F42" i="3"/>
  <c r="C43" i="3"/>
  <c r="D43" i="3"/>
  <c r="E43" i="3"/>
  <c r="F43" i="3"/>
  <c r="C4" i="3"/>
  <c r="E4" i="2"/>
  <c r="D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3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J125" i="8"/>
  <c r="K125" i="8" s="1"/>
  <c r="L125" i="8" s="1"/>
  <c r="M125" i="8" s="1"/>
  <c r="I125" i="8"/>
  <c r="I124" i="8"/>
  <c r="J124" i="8" s="1"/>
  <c r="K124" i="8" s="1"/>
  <c r="L124" i="8" s="1"/>
  <c r="M124" i="8" s="1"/>
  <c r="L123" i="8"/>
  <c r="M123" i="8" s="1"/>
  <c r="I123" i="8"/>
  <c r="J123" i="8" s="1"/>
  <c r="K123" i="8" s="1"/>
  <c r="I122" i="8"/>
  <c r="J122" i="8" s="1"/>
  <c r="K122" i="8" s="1"/>
  <c r="L122" i="8" s="1"/>
  <c r="M122" i="8" s="1"/>
  <c r="J121" i="8"/>
  <c r="K121" i="8" s="1"/>
  <c r="L121" i="8" s="1"/>
  <c r="M121" i="8" s="1"/>
  <c r="I121" i="8"/>
  <c r="I120" i="8"/>
  <c r="J120" i="8" s="1"/>
  <c r="K120" i="8" s="1"/>
  <c r="L120" i="8" s="1"/>
  <c r="M120" i="8" s="1"/>
  <c r="L119" i="8"/>
  <c r="M119" i="8" s="1"/>
  <c r="I119" i="8"/>
  <c r="J119" i="8" s="1"/>
  <c r="K119" i="8" s="1"/>
  <c r="I118" i="8"/>
  <c r="J118" i="8" s="1"/>
  <c r="K118" i="8" s="1"/>
  <c r="L118" i="8" s="1"/>
  <c r="M118" i="8" s="1"/>
  <c r="J117" i="8"/>
  <c r="K117" i="8" s="1"/>
  <c r="L117" i="8" s="1"/>
  <c r="M117" i="8" s="1"/>
  <c r="I117" i="8"/>
  <c r="I116" i="8"/>
  <c r="J116" i="8" s="1"/>
  <c r="K116" i="8" s="1"/>
  <c r="L116" i="8" s="1"/>
  <c r="M116" i="8" s="1"/>
  <c r="L115" i="8"/>
  <c r="M115" i="8" s="1"/>
  <c r="I115" i="8"/>
  <c r="J115" i="8" s="1"/>
  <c r="K115" i="8" s="1"/>
  <c r="I114" i="8"/>
  <c r="J114" i="8" s="1"/>
  <c r="K114" i="8" s="1"/>
  <c r="L114" i="8" s="1"/>
  <c r="M114" i="8" s="1"/>
  <c r="K113" i="8"/>
  <c r="L113" i="8" s="1"/>
  <c r="M113" i="8" s="1"/>
  <c r="J113" i="8"/>
  <c r="I113" i="8"/>
  <c r="L112" i="8"/>
  <c r="M112" i="8" s="1"/>
  <c r="K112" i="8"/>
  <c r="J112" i="8"/>
  <c r="I112" i="8"/>
  <c r="M111" i="8"/>
  <c r="L111" i="8"/>
  <c r="I111" i="8"/>
  <c r="J111" i="8" s="1"/>
  <c r="K111" i="8" s="1"/>
  <c r="J110" i="8"/>
  <c r="K110" i="8" s="1"/>
  <c r="L110" i="8" s="1"/>
  <c r="M110" i="8" s="1"/>
  <c r="I110" i="8"/>
  <c r="J109" i="8"/>
  <c r="K109" i="8" s="1"/>
  <c r="L109" i="8" s="1"/>
  <c r="M109" i="8" s="1"/>
  <c r="I109" i="8"/>
  <c r="L108" i="8"/>
  <c r="M108" i="8" s="1"/>
  <c r="K108" i="8"/>
  <c r="J108" i="8"/>
  <c r="I108" i="8"/>
  <c r="I107" i="8"/>
  <c r="J107" i="8" s="1"/>
  <c r="K107" i="8" s="1"/>
  <c r="L107" i="8" s="1"/>
  <c r="M107" i="8" s="1"/>
  <c r="M106" i="8"/>
  <c r="J106" i="8"/>
  <c r="K106" i="8" s="1"/>
  <c r="L106" i="8" s="1"/>
  <c r="I106" i="8"/>
  <c r="J105" i="8"/>
  <c r="K105" i="8" s="1"/>
  <c r="L105" i="8" s="1"/>
  <c r="M105" i="8" s="1"/>
  <c r="I105" i="8"/>
  <c r="K104" i="8"/>
  <c r="L104" i="8" s="1"/>
  <c r="M104" i="8" s="1"/>
  <c r="J104" i="8"/>
  <c r="I104" i="8"/>
  <c r="I103" i="8"/>
  <c r="J103" i="8" s="1"/>
  <c r="K103" i="8" s="1"/>
  <c r="L103" i="8" s="1"/>
  <c r="M103" i="8" s="1"/>
  <c r="I102" i="8"/>
  <c r="J102" i="8" s="1"/>
  <c r="K102" i="8" s="1"/>
  <c r="L102" i="8" s="1"/>
  <c r="M102" i="8" s="1"/>
  <c r="K101" i="8"/>
  <c r="L101" i="8" s="1"/>
  <c r="M101" i="8" s="1"/>
  <c r="J101" i="8"/>
  <c r="I101" i="8"/>
  <c r="K100" i="8"/>
  <c r="L100" i="8" s="1"/>
  <c r="M100" i="8" s="1"/>
  <c r="J100" i="8"/>
  <c r="I100" i="8"/>
  <c r="L99" i="8"/>
  <c r="M99" i="8" s="1"/>
  <c r="I99" i="8"/>
  <c r="J99" i="8" s="1"/>
  <c r="K99" i="8" s="1"/>
  <c r="I98" i="8"/>
  <c r="J98" i="8" s="1"/>
  <c r="K98" i="8" s="1"/>
  <c r="L98" i="8" s="1"/>
  <c r="M98" i="8" s="1"/>
  <c r="K97" i="8"/>
  <c r="L97" i="8" s="1"/>
  <c r="M97" i="8" s="1"/>
  <c r="J97" i="8"/>
  <c r="I97" i="8"/>
  <c r="L96" i="8"/>
  <c r="M96" i="8" s="1"/>
  <c r="K96" i="8"/>
  <c r="J96" i="8"/>
  <c r="I96" i="8"/>
  <c r="M95" i="8"/>
  <c r="L95" i="8"/>
  <c r="I95" i="8"/>
  <c r="J95" i="8" s="1"/>
  <c r="K95" i="8" s="1"/>
  <c r="J94" i="8"/>
  <c r="K94" i="8" s="1"/>
  <c r="L94" i="8" s="1"/>
  <c r="M94" i="8" s="1"/>
  <c r="I94" i="8"/>
  <c r="J93" i="8"/>
  <c r="K93" i="8" s="1"/>
  <c r="L93" i="8" s="1"/>
  <c r="M93" i="8" s="1"/>
  <c r="I93" i="8"/>
  <c r="L92" i="8"/>
  <c r="M92" i="8" s="1"/>
  <c r="K92" i="8"/>
  <c r="J92" i="8"/>
  <c r="I92" i="8"/>
  <c r="I91" i="8"/>
  <c r="J91" i="8" s="1"/>
  <c r="K91" i="8" s="1"/>
  <c r="L91" i="8" s="1"/>
  <c r="M91" i="8" s="1"/>
  <c r="M90" i="8"/>
  <c r="J90" i="8"/>
  <c r="K90" i="8" s="1"/>
  <c r="L90" i="8" s="1"/>
  <c r="I90" i="8"/>
  <c r="J89" i="8"/>
  <c r="K89" i="8" s="1"/>
  <c r="L89" i="8" s="1"/>
  <c r="M89" i="8" s="1"/>
  <c r="I89" i="8"/>
  <c r="K88" i="8"/>
  <c r="L88" i="8" s="1"/>
  <c r="M88" i="8" s="1"/>
  <c r="J88" i="8"/>
  <c r="I88" i="8"/>
  <c r="I87" i="8"/>
  <c r="J87" i="8" s="1"/>
  <c r="K87" i="8" s="1"/>
  <c r="L87" i="8" s="1"/>
  <c r="M87" i="8" s="1"/>
  <c r="I86" i="8"/>
  <c r="J86" i="8" s="1"/>
  <c r="K86" i="8" s="1"/>
  <c r="L86" i="8" s="1"/>
  <c r="M86" i="8" s="1"/>
  <c r="K85" i="8"/>
  <c r="L85" i="8" s="1"/>
  <c r="M85" i="8" s="1"/>
  <c r="J85" i="8"/>
  <c r="I85" i="8"/>
  <c r="K84" i="8"/>
  <c r="L84" i="8" s="1"/>
  <c r="M84" i="8" s="1"/>
  <c r="I84" i="8"/>
  <c r="J84" i="8" s="1"/>
  <c r="I83" i="8"/>
  <c r="J83" i="8" s="1"/>
  <c r="K83" i="8" s="1"/>
  <c r="L83" i="8" s="1"/>
  <c r="M83" i="8" s="1"/>
  <c r="I82" i="8"/>
  <c r="J82" i="8" s="1"/>
  <c r="K82" i="8" s="1"/>
  <c r="L82" i="8" s="1"/>
  <c r="M82" i="8" s="1"/>
  <c r="K81" i="8"/>
  <c r="L81" i="8" s="1"/>
  <c r="M81" i="8" s="1"/>
  <c r="J81" i="8"/>
  <c r="I81" i="8"/>
  <c r="K80" i="8"/>
  <c r="L80" i="8" s="1"/>
  <c r="M80" i="8" s="1"/>
  <c r="I80" i="8"/>
  <c r="J80" i="8" s="1"/>
  <c r="I79" i="8"/>
  <c r="J79" i="8" s="1"/>
  <c r="K79" i="8" s="1"/>
  <c r="L79" i="8" s="1"/>
  <c r="M79" i="8" s="1"/>
  <c r="I78" i="8"/>
  <c r="J78" i="8" s="1"/>
  <c r="K78" i="8" s="1"/>
  <c r="L78" i="8" s="1"/>
  <c r="M78" i="8" s="1"/>
  <c r="K77" i="8"/>
  <c r="L77" i="8" s="1"/>
  <c r="M77" i="8" s="1"/>
  <c r="J77" i="8"/>
  <c r="I77" i="8"/>
  <c r="K76" i="8"/>
  <c r="L76" i="8" s="1"/>
  <c r="M76" i="8" s="1"/>
  <c r="J76" i="8"/>
  <c r="I76" i="8"/>
  <c r="L75" i="8"/>
  <c r="M75" i="8" s="1"/>
  <c r="I75" i="8"/>
  <c r="J75" i="8" s="1"/>
  <c r="K75" i="8" s="1"/>
  <c r="I74" i="8"/>
  <c r="J74" i="8" s="1"/>
  <c r="K74" i="8" s="1"/>
  <c r="L74" i="8" s="1"/>
  <c r="M74" i="8" s="1"/>
  <c r="K73" i="8"/>
  <c r="L73" i="8" s="1"/>
  <c r="M73" i="8" s="1"/>
  <c r="J73" i="8"/>
  <c r="I73" i="8"/>
  <c r="L72" i="8"/>
  <c r="M72" i="8" s="1"/>
  <c r="K72" i="8"/>
  <c r="J72" i="8"/>
  <c r="I72" i="8"/>
  <c r="M71" i="8"/>
  <c r="L71" i="8"/>
  <c r="I71" i="8"/>
  <c r="J71" i="8" s="1"/>
  <c r="K71" i="8" s="1"/>
  <c r="J70" i="8"/>
  <c r="K70" i="8" s="1"/>
  <c r="L70" i="8" s="1"/>
  <c r="M70" i="8" s="1"/>
  <c r="I70" i="8"/>
  <c r="J69" i="8"/>
  <c r="K69" i="8" s="1"/>
  <c r="L69" i="8" s="1"/>
  <c r="M69" i="8" s="1"/>
  <c r="I69" i="8"/>
  <c r="L68" i="8"/>
  <c r="M68" i="8" s="1"/>
  <c r="K68" i="8"/>
  <c r="J68" i="8"/>
  <c r="I68" i="8"/>
  <c r="I67" i="8"/>
  <c r="J67" i="8" s="1"/>
  <c r="K67" i="8" s="1"/>
  <c r="L67" i="8" s="1"/>
  <c r="M67" i="8" s="1"/>
  <c r="M66" i="8"/>
  <c r="J66" i="8"/>
  <c r="K66" i="8" s="1"/>
  <c r="L66" i="8" s="1"/>
  <c r="I66" i="8"/>
  <c r="J65" i="8"/>
  <c r="K65" i="8" s="1"/>
  <c r="L65" i="8" s="1"/>
  <c r="M65" i="8" s="1"/>
  <c r="I65" i="8"/>
  <c r="K64" i="8"/>
  <c r="L64" i="8" s="1"/>
  <c r="M64" i="8" s="1"/>
  <c r="J64" i="8"/>
  <c r="I64" i="8"/>
  <c r="I63" i="8"/>
  <c r="J63" i="8" s="1"/>
  <c r="K63" i="8" s="1"/>
  <c r="L63" i="8" s="1"/>
  <c r="M63" i="8" s="1"/>
  <c r="I62" i="8"/>
  <c r="J62" i="8" s="1"/>
  <c r="K62" i="8" s="1"/>
  <c r="L62" i="8" s="1"/>
  <c r="M62" i="8" s="1"/>
  <c r="K61" i="8"/>
  <c r="L61" i="8" s="1"/>
  <c r="M61" i="8" s="1"/>
  <c r="J61" i="8"/>
  <c r="I61" i="8"/>
  <c r="K60" i="8"/>
  <c r="L60" i="8" s="1"/>
  <c r="M60" i="8" s="1"/>
  <c r="J60" i="8"/>
  <c r="I60" i="8"/>
  <c r="L59" i="8"/>
  <c r="M59" i="8" s="1"/>
  <c r="I59" i="8"/>
  <c r="J59" i="8" s="1"/>
  <c r="K59" i="8" s="1"/>
  <c r="I58" i="8"/>
  <c r="J58" i="8" s="1"/>
  <c r="K58" i="8" s="1"/>
  <c r="L58" i="8" s="1"/>
  <c r="M58" i="8" s="1"/>
  <c r="K57" i="8"/>
  <c r="L57" i="8" s="1"/>
  <c r="M57" i="8" s="1"/>
  <c r="J57" i="8"/>
  <c r="I57" i="8"/>
  <c r="L56" i="8"/>
  <c r="M56" i="8" s="1"/>
  <c r="K56" i="8"/>
  <c r="J56" i="8"/>
  <c r="I56" i="8"/>
  <c r="M55" i="8"/>
  <c r="L55" i="8"/>
  <c r="I55" i="8"/>
  <c r="J55" i="8" s="1"/>
  <c r="K55" i="8" s="1"/>
  <c r="J54" i="8"/>
  <c r="K54" i="8" s="1"/>
  <c r="L54" i="8" s="1"/>
  <c r="M54" i="8" s="1"/>
  <c r="I54" i="8"/>
  <c r="J53" i="8"/>
  <c r="K53" i="8" s="1"/>
  <c r="L53" i="8" s="1"/>
  <c r="M53" i="8" s="1"/>
  <c r="I53" i="8"/>
  <c r="L52" i="8"/>
  <c r="M52" i="8" s="1"/>
  <c r="K52" i="8"/>
  <c r="J52" i="8"/>
  <c r="I52" i="8"/>
  <c r="I51" i="8"/>
  <c r="J51" i="8" s="1"/>
  <c r="K51" i="8" s="1"/>
  <c r="L51" i="8" s="1"/>
  <c r="M51" i="8" s="1"/>
  <c r="I50" i="8"/>
  <c r="J50" i="8" s="1"/>
  <c r="K50" i="8" s="1"/>
  <c r="L50" i="8" s="1"/>
  <c r="M50" i="8" s="1"/>
  <c r="I49" i="8"/>
  <c r="J49" i="8" s="1"/>
  <c r="K49" i="8" s="1"/>
  <c r="L49" i="8" s="1"/>
  <c r="M49" i="8" s="1"/>
  <c r="J48" i="8"/>
  <c r="K48" i="8" s="1"/>
  <c r="L48" i="8" s="1"/>
  <c r="M48" i="8" s="1"/>
  <c r="I48" i="8"/>
  <c r="I47" i="8"/>
  <c r="J47" i="8" s="1"/>
  <c r="K47" i="8" s="1"/>
  <c r="L47" i="8" s="1"/>
  <c r="M47" i="8" s="1"/>
  <c r="I46" i="8"/>
  <c r="J46" i="8" s="1"/>
  <c r="K46" i="8" s="1"/>
  <c r="L46" i="8" s="1"/>
  <c r="M46" i="8" s="1"/>
  <c r="I45" i="8"/>
  <c r="J45" i="8" s="1"/>
  <c r="K45" i="8" s="1"/>
  <c r="L45" i="8" s="1"/>
  <c r="M45" i="8" s="1"/>
  <c r="J44" i="8"/>
  <c r="K44" i="8" s="1"/>
  <c r="L44" i="8" s="1"/>
  <c r="M44" i="8" s="1"/>
  <c r="I44" i="8"/>
  <c r="I43" i="8"/>
  <c r="J43" i="8" s="1"/>
  <c r="K43" i="8" s="1"/>
  <c r="L43" i="8" s="1"/>
  <c r="M43" i="8" s="1"/>
  <c r="I42" i="8"/>
  <c r="J42" i="8" s="1"/>
  <c r="K42" i="8" s="1"/>
  <c r="L42" i="8" s="1"/>
  <c r="M42" i="8" s="1"/>
  <c r="I41" i="8"/>
  <c r="J41" i="8" s="1"/>
  <c r="K41" i="8" s="1"/>
  <c r="L41" i="8" s="1"/>
  <c r="M41" i="8" s="1"/>
  <c r="J40" i="8"/>
  <c r="K40" i="8" s="1"/>
  <c r="L40" i="8" s="1"/>
  <c r="M40" i="8" s="1"/>
  <c r="I40" i="8"/>
  <c r="K39" i="8"/>
  <c r="L39" i="8" s="1"/>
  <c r="M39" i="8" s="1"/>
  <c r="J39" i="8"/>
  <c r="I39" i="8"/>
  <c r="I38" i="8"/>
  <c r="J38" i="8" s="1"/>
  <c r="K38" i="8" s="1"/>
  <c r="L38" i="8" s="1"/>
  <c r="M38" i="8" s="1"/>
  <c r="M37" i="8"/>
  <c r="I37" i="8"/>
  <c r="J37" i="8" s="1"/>
  <c r="K37" i="8" s="1"/>
  <c r="L37" i="8" s="1"/>
  <c r="J36" i="8"/>
  <c r="K36" i="8" s="1"/>
  <c r="L36" i="8" s="1"/>
  <c r="M36" i="8" s="1"/>
  <c r="I36" i="8"/>
  <c r="K35" i="8"/>
  <c r="L35" i="8" s="1"/>
  <c r="M35" i="8" s="1"/>
  <c r="J35" i="8"/>
  <c r="I35" i="8"/>
  <c r="I34" i="8"/>
  <c r="J34" i="8" s="1"/>
  <c r="K34" i="8" s="1"/>
  <c r="L34" i="8" s="1"/>
  <c r="M34" i="8" s="1"/>
  <c r="I33" i="8"/>
  <c r="J33" i="8" s="1"/>
  <c r="K33" i="8" s="1"/>
  <c r="L33" i="8" s="1"/>
  <c r="M33" i="8" s="1"/>
  <c r="J32" i="8"/>
  <c r="K32" i="8" s="1"/>
  <c r="L32" i="8" s="1"/>
  <c r="M32" i="8" s="1"/>
  <c r="I32" i="8"/>
  <c r="K31" i="8"/>
  <c r="L31" i="8" s="1"/>
  <c r="M31" i="8" s="1"/>
  <c r="J31" i="8"/>
  <c r="I31" i="8"/>
  <c r="L30" i="8"/>
  <c r="M30" i="8" s="1"/>
  <c r="I30" i="8"/>
  <c r="J30" i="8" s="1"/>
  <c r="K30" i="8" s="1"/>
  <c r="I29" i="8"/>
  <c r="J29" i="8" s="1"/>
  <c r="K29" i="8" s="1"/>
  <c r="L29" i="8" s="1"/>
  <c r="M29" i="8" s="1"/>
  <c r="J28" i="8"/>
  <c r="K28" i="8" s="1"/>
  <c r="L28" i="8" s="1"/>
  <c r="M28" i="8" s="1"/>
  <c r="I28" i="8"/>
  <c r="K27" i="8"/>
  <c r="L27" i="8" s="1"/>
  <c r="M27" i="8" s="1"/>
  <c r="J27" i="8"/>
  <c r="I27" i="8"/>
  <c r="I26" i="8"/>
  <c r="J26" i="8" s="1"/>
  <c r="K26" i="8" s="1"/>
  <c r="L26" i="8" s="1"/>
  <c r="M26" i="8" s="1"/>
  <c r="I25" i="8"/>
  <c r="J25" i="8" s="1"/>
  <c r="K25" i="8" s="1"/>
  <c r="L25" i="8" s="1"/>
  <c r="M25" i="8" s="1"/>
  <c r="J24" i="8"/>
  <c r="K24" i="8" s="1"/>
  <c r="L24" i="8" s="1"/>
  <c r="M24" i="8" s="1"/>
  <c r="I24" i="8"/>
  <c r="K23" i="8"/>
  <c r="L23" i="8" s="1"/>
  <c r="M23" i="8" s="1"/>
  <c r="J23" i="8"/>
  <c r="I23" i="8"/>
  <c r="I22" i="8"/>
  <c r="J22" i="8" s="1"/>
  <c r="K22" i="8" s="1"/>
  <c r="L22" i="8" s="1"/>
  <c r="M22" i="8" s="1"/>
  <c r="M21" i="8"/>
  <c r="I21" i="8"/>
  <c r="J21" i="8" s="1"/>
  <c r="K21" i="8" s="1"/>
  <c r="L21" i="8" s="1"/>
  <c r="J20" i="8"/>
  <c r="K20" i="8" s="1"/>
  <c r="L20" i="8" s="1"/>
  <c r="M20" i="8" s="1"/>
  <c r="I20" i="8"/>
  <c r="K19" i="8"/>
  <c r="L19" i="8" s="1"/>
  <c r="M19" i="8" s="1"/>
  <c r="J19" i="8"/>
  <c r="I19" i="8"/>
  <c r="I18" i="8"/>
  <c r="J18" i="8" s="1"/>
  <c r="K18" i="8" s="1"/>
  <c r="L18" i="8" s="1"/>
  <c r="M18" i="8" s="1"/>
  <c r="I17" i="8"/>
  <c r="J17" i="8" s="1"/>
  <c r="K17" i="8" s="1"/>
  <c r="L17" i="8" s="1"/>
  <c r="M17" i="8" s="1"/>
  <c r="J16" i="8"/>
  <c r="K16" i="8" s="1"/>
  <c r="L16" i="8" s="1"/>
  <c r="M16" i="8" s="1"/>
  <c r="I16" i="8"/>
  <c r="K15" i="8"/>
  <c r="L15" i="8" s="1"/>
  <c r="M15" i="8" s="1"/>
  <c r="J15" i="8"/>
  <c r="I15" i="8"/>
  <c r="L14" i="8"/>
  <c r="M14" i="8" s="1"/>
  <c r="I14" i="8"/>
  <c r="J14" i="8" s="1"/>
  <c r="K14" i="8" s="1"/>
  <c r="I13" i="8"/>
  <c r="J13" i="8" s="1"/>
  <c r="K13" i="8" s="1"/>
  <c r="L13" i="8" s="1"/>
  <c r="M13" i="8" s="1"/>
  <c r="J12" i="8"/>
  <c r="K12" i="8" s="1"/>
  <c r="L12" i="8" s="1"/>
  <c r="M12" i="8" s="1"/>
  <c r="I12" i="8"/>
  <c r="K11" i="8"/>
  <c r="L11" i="8" s="1"/>
  <c r="M11" i="8" s="1"/>
  <c r="J11" i="8"/>
  <c r="I11" i="8"/>
  <c r="I10" i="8"/>
  <c r="J10" i="8" s="1"/>
  <c r="K10" i="8" s="1"/>
  <c r="L10" i="8" s="1"/>
  <c r="M10" i="8" s="1"/>
  <c r="J9" i="8"/>
  <c r="K9" i="8" s="1"/>
  <c r="L9" i="8" s="1"/>
  <c r="M9" i="8" s="1"/>
  <c r="I9" i="8"/>
  <c r="J8" i="8"/>
  <c r="K8" i="8" s="1"/>
  <c r="L8" i="8" s="1"/>
  <c r="M8" i="8" s="1"/>
  <c r="I8" i="8"/>
  <c r="K7" i="8"/>
  <c r="L7" i="8" s="1"/>
  <c r="M7" i="8" s="1"/>
  <c r="J7" i="8"/>
  <c r="I7" i="8"/>
  <c r="I6" i="8"/>
  <c r="K6" i="8" s="1"/>
  <c r="L6" i="8" s="1"/>
  <c r="M6" i="8" s="1"/>
  <c r="H125" i="8"/>
  <c r="H124" i="8"/>
  <c r="H123" i="8"/>
  <c r="H122" i="8"/>
  <c r="H121" i="8"/>
  <c r="H120" i="8"/>
  <c r="H119" i="8"/>
  <c r="H118" i="8"/>
  <c r="H117" i="8"/>
  <c r="H116" i="8"/>
  <c r="H115" i="8"/>
  <c r="H114" i="8"/>
  <c r="H113" i="8"/>
  <c r="H112" i="8"/>
  <c r="H111" i="8"/>
  <c r="H110" i="8"/>
  <c r="H109" i="8"/>
  <c r="H108" i="8"/>
  <c r="H107" i="8"/>
  <c r="H106" i="8"/>
  <c r="H105" i="8"/>
  <c r="H104" i="8"/>
  <c r="H103" i="8"/>
  <c r="H102" i="8"/>
  <c r="H101" i="8"/>
  <c r="H100" i="8"/>
  <c r="H99" i="8"/>
  <c r="H98" i="8"/>
  <c r="H97" i="8"/>
  <c r="H96" i="8"/>
  <c r="H95" i="8"/>
  <c r="H94" i="8"/>
  <c r="H93" i="8"/>
  <c r="H92" i="8"/>
  <c r="H91" i="8"/>
  <c r="H90" i="8"/>
  <c r="H89" i="8"/>
  <c r="H88" i="8"/>
  <c r="H87" i="8"/>
  <c r="H86" i="8"/>
  <c r="H85" i="8"/>
  <c r="H84" i="8"/>
  <c r="H83" i="8"/>
  <c r="H82" i="8"/>
  <c r="H81" i="8"/>
  <c r="H80" i="8"/>
  <c r="H79" i="8"/>
  <c r="H78" i="8"/>
  <c r="H77" i="8"/>
  <c r="H76" i="8"/>
  <c r="H75" i="8"/>
  <c r="H74" i="8"/>
  <c r="H73" i="8"/>
  <c r="H72" i="8"/>
  <c r="H71" i="8"/>
  <c r="H70" i="8"/>
  <c r="H69" i="8"/>
  <c r="H68" i="8"/>
  <c r="H67" i="8"/>
  <c r="H66" i="8"/>
  <c r="H65" i="8"/>
  <c r="H64" i="8"/>
  <c r="H63" i="8"/>
  <c r="H62" i="8"/>
  <c r="H61" i="8"/>
  <c r="H60" i="8"/>
  <c r="H59" i="8"/>
  <c r="H58" i="8"/>
  <c r="H57" i="8"/>
  <c r="H56" i="8"/>
  <c r="H55" i="8"/>
  <c r="H54" i="8"/>
  <c r="H53" i="8"/>
  <c r="H52" i="8"/>
  <c r="H51" i="8"/>
  <c r="H50" i="8"/>
  <c r="H49" i="8"/>
  <c r="H48" i="8"/>
  <c r="H47" i="8"/>
  <c r="H46" i="8"/>
  <c r="H45" i="8"/>
  <c r="H44" i="8"/>
  <c r="H43" i="8"/>
  <c r="H42" i="8"/>
  <c r="H41" i="8"/>
  <c r="H40" i="8"/>
  <c r="H39" i="8"/>
  <c r="H38" i="8"/>
  <c r="H37" i="8"/>
  <c r="H36" i="8"/>
  <c r="H35" i="8"/>
  <c r="H34" i="8"/>
  <c r="H33" i="8"/>
  <c r="H32" i="8"/>
  <c r="H31" i="8"/>
  <c r="H30" i="8"/>
  <c r="H29" i="8"/>
  <c r="H28" i="8"/>
  <c r="H27" i="8"/>
  <c r="H26" i="8"/>
  <c r="H25" i="8"/>
  <c r="H24" i="8"/>
  <c r="H23" i="8"/>
  <c r="H22" i="8"/>
  <c r="H21" i="8"/>
  <c r="H20" i="8"/>
  <c r="H19" i="8"/>
  <c r="H18" i="8"/>
  <c r="H17" i="8"/>
  <c r="H16" i="8"/>
  <c r="H15" i="8"/>
  <c r="H14" i="8"/>
  <c r="H13" i="8"/>
  <c r="H12" i="8"/>
  <c r="H11" i="8"/>
  <c r="H10" i="8"/>
  <c r="H9" i="8"/>
  <c r="H8" i="8"/>
  <c r="H7" i="8"/>
  <c r="G125" i="8"/>
  <c r="G124" i="8"/>
  <c r="G123" i="8"/>
  <c r="G122" i="8"/>
  <c r="G121" i="8"/>
  <c r="G120" i="8"/>
  <c r="G119" i="8"/>
  <c r="G118" i="8"/>
  <c r="G117" i="8"/>
  <c r="G116" i="8"/>
  <c r="G115" i="8"/>
  <c r="G114" i="8"/>
  <c r="G113" i="8"/>
  <c r="G112" i="8"/>
  <c r="G111" i="8"/>
  <c r="G110" i="8"/>
  <c r="G109" i="8"/>
  <c r="G108" i="8"/>
  <c r="G107" i="8"/>
  <c r="G106" i="8"/>
  <c r="G105" i="8"/>
  <c r="G104" i="8"/>
  <c r="G103" i="8"/>
  <c r="G102" i="8"/>
  <c r="G101" i="8"/>
  <c r="G100" i="8"/>
  <c r="G99" i="8"/>
  <c r="G98" i="8"/>
  <c r="G97" i="8"/>
  <c r="G96" i="8"/>
  <c r="G95" i="8"/>
  <c r="G94" i="8"/>
  <c r="G93" i="8"/>
  <c r="G92" i="8"/>
  <c r="G91" i="8"/>
  <c r="G90" i="8"/>
  <c r="G89" i="8"/>
  <c r="G88" i="8"/>
  <c r="G87" i="8"/>
  <c r="G86" i="8"/>
  <c r="G85" i="8"/>
  <c r="G84" i="8"/>
  <c r="G83" i="8"/>
  <c r="G82" i="8"/>
  <c r="G81" i="8"/>
  <c r="G80" i="8"/>
  <c r="G79" i="8"/>
  <c r="G78" i="8"/>
  <c r="G77" i="8"/>
  <c r="G76" i="8"/>
  <c r="G75" i="8"/>
  <c r="G74" i="8"/>
  <c r="G73" i="8"/>
  <c r="G72" i="8"/>
  <c r="G71" i="8"/>
  <c r="G70" i="8"/>
  <c r="G69" i="8"/>
  <c r="G68" i="8"/>
  <c r="G67" i="8"/>
  <c r="G66" i="8"/>
  <c r="G65" i="8"/>
  <c r="G64" i="8"/>
  <c r="G63" i="8"/>
  <c r="G62" i="8"/>
  <c r="G61" i="8"/>
  <c r="G60" i="8"/>
  <c r="G59" i="8"/>
  <c r="G58" i="8"/>
  <c r="G57" i="8"/>
  <c r="G56" i="8"/>
  <c r="G55" i="8"/>
  <c r="G54" i="8"/>
  <c r="G53" i="8"/>
  <c r="G52" i="8"/>
  <c r="G51" i="8"/>
  <c r="G50" i="8"/>
  <c r="G49" i="8"/>
  <c r="G48" i="8"/>
  <c r="G47" i="8"/>
  <c r="G46" i="8"/>
  <c r="G45" i="8"/>
  <c r="G44" i="8"/>
  <c r="G43" i="8"/>
  <c r="G42" i="8"/>
  <c r="G41" i="8"/>
  <c r="G40" i="8"/>
  <c r="G39" i="8"/>
  <c r="G38" i="8"/>
  <c r="G37" i="8"/>
  <c r="G36" i="8"/>
  <c r="G35" i="8"/>
  <c r="G34" i="8"/>
  <c r="G33" i="8"/>
  <c r="G32" i="8"/>
  <c r="G31" i="8"/>
  <c r="G30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8" i="8"/>
  <c r="G7" i="8"/>
  <c r="B15" i="5"/>
  <c r="B14" i="5"/>
  <c r="B7" i="5"/>
  <c r="B6" i="5"/>
  <c r="I12" i="10" l="1"/>
  <c r="J10" i="10"/>
  <c r="I13" i="10"/>
  <c r="J14" i="10" s="1"/>
  <c r="J13" i="11"/>
  <c r="I16" i="11"/>
  <c r="B31" i="11"/>
  <c r="B30" i="11"/>
  <c r="B29" i="11"/>
  <c r="B28" i="11"/>
  <c r="I15" i="11"/>
  <c r="J16" i="11" s="1"/>
  <c r="I14" i="11"/>
  <c r="I17" i="11"/>
  <c r="I22" i="10"/>
  <c r="I20" i="10"/>
  <c r="I21" i="10"/>
  <c r="I23" i="10"/>
  <c r="I19" i="10"/>
  <c r="I11" i="10"/>
  <c r="J12" i="10" s="1"/>
  <c r="I14" i="10"/>
  <c r="L5" i="9"/>
  <c r="N3" i="9"/>
  <c r="N4" i="9"/>
  <c r="M3" i="9"/>
  <c r="N5" i="9"/>
  <c r="M4" i="9"/>
  <c r="T3" i="9"/>
  <c r="F35" i="12"/>
  <c r="F6" i="12"/>
  <c r="F10" i="12"/>
  <c r="F18" i="12"/>
  <c r="F22" i="12"/>
  <c r="F26" i="12"/>
  <c r="F30" i="12"/>
  <c r="F34" i="12"/>
  <c r="F38" i="12"/>
  <c r="F5" i="12"/>
  <c r="F9" i="12"/>
  <c r="F13" i="12"/>
  <c r="F17" i="12"/>
  <c r="F21" i="12"/>
  <c r="F25" i="12"/>
  <c r="F29" i="12"/>
  <c r="F33" i="12"/>
  <c r="F37" i="12"/>
  <c r="F41" i="12"/>
  <c r="F3" i="12"/>
  <c r="C7" i="1"/>
  <c r="C10" i="1"/>
  <c r="B18" i="5"/>
  <c r="B17" i="5"/>
  <c r="E4" i="8"/>
  <c r="J22" i="10" l="1"/>
  <c r="K22" i="10" s="1"/>
  <c r="J11" i="10"/>
  <c r="J13" i="10"/>
  <c r="J17" i="11"/>
  <c r="J15" i="11"/>
  <c r="J14" i="11"/>
  <c r="B24" i="11"/>
  <c r="J21" i="10"/>
  <c r="K21" i="10" s="1"/>
  <c r="J19" i="10"/>
  <c r="K19" i="10" s="1"/>
  <c r="J20" i="10"/>
  <c r="K20" i="10" s="1"/>
  <c r="J23" i="10"/>
  <c r="K23" i="10" s="1"/>
  <c r="K17" i="11"/>
  <c r="K16" i="11"/>
  <c r="K15" i="11"/>
  <c r="K14" i="11"/>
  <c r="K13" i="11"/>
  <c r="R16" i="9" a="1"/>
  <c r="R16" i="9" s="1"/>
  <c r="N16" i="9"/>
  <c r="G16" i="9"/>
  <c r="F16" i="9"/>
  <c r="F3" i="3"/>
  <c r="E1" i="3"/>
  <c r="D3" i="3"/>
  <c r="K18" i="11" l="1"/>
  <c r="K24" i="10"/>
  <c r="S18" i="9"/>
  <c r="R17" i="9"/>
  <c r="R18" i="9"/>
  <c r="T16" i="9"/>
  <c r="T17" i="9"/>
  <c r="S16" i="9"/>
  <c r="T18" i="9"/>
  <c r="S17" i="9"/>
  <c r="C3" i="4"/>
  <c r="J5" i="8" l="1"/>
  <c r="K5" i="8" s="1"/>
  <c r="L5" i="8" s="1"/>
  <c r="M5" i="8" s="1"/>
  <c r="H2" i="8" l="1"/>
  <c r="H18" i="9" l="1"/>
  <c r="G18" i="9"/>
  <c r="F18" i="9"/>
  <c r="H17" i="9"/>
  <c r="G17" i="9"/>
  <c r="F17" i="9"/>
  <c r="H16" i="9"/>
  <c r="Q3" i="9"/>
  <c r="I10" i="9" a="1"/>
  <c r="I10" i="9" s="1"/>
  <c r="I3" i="9" a="1"/>
  <c r="I3" i="9" s="1"/>
  <c r="K10" i="10" l="1"/>
  <c r="K15" i="10" s="1"/>
  <c r="J16" i="9" a="1"/>
  <c r="J16" i="9" s="1"/>
  <c r="I11" i="9"/>
  <c r="K10" i="9"/>
  <c r="K11" i="9"/>
  <c r="J10" i="9"/>
  <c r="J11" i="9"/>
  <c r="I4" i="9"/>
  <c r="J4" i="9"/>
  <c r="J3" i="9"/>
  <c r="P4" i="9" s="1"/>
  <c r="G1" i="4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6" i="8"/>
  <c r="B47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79" i="8"/>
  <c r="B80" i="8"/>
  <c r="B81" i="8"/>
  <c r="B82" i="8"/>
  <c r="B83" i="8"/>
  <c r="B84" i="8"/>
  <c r="B85" i="8"/>
  <c r="B86" i="8"/>
  <c r="B87" i="8"/>
  <c r="B88" i="8"/>
  <c r="B89" i="8"/>
  <c r="B90" i="8"/>
  <c r="B91" i="8"/>
  <c r="B92" i="8"/>
  <c r="B93" i="8"/>
  <c r="B94" i="8"/>
  <c r="B95" i="8"/>
  <c r="B96" i="8"/>
  <c r="B97" i="8"/>
  <c r="B98" i="8"/>
  <c r="B99" i="8"/>
  <c r="B100" i="8"/>
  <c r="B101" i="8"/>
  <c r="B102" i="8"/>
  <c r="B103" i="8"/>
  <c r="B104" i="8"/>
  <c r="B105" i="8"/>
  <c r="B106" i="8"/>
  <c r="B107" i="8"/>
  <c r="B108" i="8"/>
  <c r="B109" i="8"/>
  <c r="B110" i="8"/>
  <c r="B111" i="8"/>
  <c r="B112" i="8"/>
  <c r="B113" i="8"/>
  <c r="B114" i="8"/>
  <c r="B115" i="8"/>
  <c r="B116" i="8"/>
  <c r="B117" i="8"/>
  <c r="B118" i="8"/>
  <c r="B119" i="8"/>
  <c r="B120" i="8"/>
  <c r="B121" i="8"/>
  <c r="B122" i="8"/>
  <c r="B123" i="8"/>
  <c r="B124" i="8"/>
  <c r="B125" i="8"/>
  <c r="C4" i="8"/>
  <c r="B5" i="8"/>
  <c r="B5" i="6"/>
  <c r="K14" i="10" l="1"/>
  <c r="K16" i="9"/>
  <c r="O16" i="9" s="1"/>
  <c r="J17" i="9"/>
  <c r="N17" i="9" s="1"/>
  <c r="L17" i="9"/>
  <c r="P17" i="9" s="1"/>
  <c r="K18" i="9"/>
  <c r="O18" i="9" s="1"/>
  <c r="K17" i="9"/>
  <c r="O17" i="9" s="1"/>
  <c r="L16" i="9"/>
  <c r="P16" i="9" s="1"/>
  <c r="L18" i="9"/>
  <c r="P18" i="9" s="1"/>
  <c r="J18" i="9"/>
  <c r="N18" i="9" s="1"/>
  <c r="K12" i="10"/>
  <c r="K11" i="10"/>
  <c r="P3" i="9"/>
  <c r="K13" i="10"/>
  <c r="F44" i="3"/>
  <c r="I3" i="4"/>
  <c r="H3" i="4"/>
  <c r="H1" i="4"/>
  <c r="E1" i="4"/>
  <c r="D1" i="4"/>
  <c r="C1" i="4"/>
  <c r="C3" i="3"/>
  <c r="C3" i="2"/>
  <c r="E1" i="2"/>
  <c r="D1" i="2"/>
  <c r="D3" i="2"/>
  <c r="K2" i="8" l="1"/>
  <c r="L2" i="8" l="1"/>
  <c r="M2" i="8" l="1"/>
  <c r="C79" i="8"/>
  <c r="C54" i="8"/>
  <c r="C9" i="8"/>
  <c r="C86" i="8"/>
  <c r="C48" i="8"/>
  <c r="C118" i="8"/>
  <c r="C23" i="8"/>
  <c r="C88" i="8"/>
  <c r="C22" i="8"/>
  <c r="C83" i="8"/>
  <c r="C71" i="8"/>
  <c r="C25" i="8"/>
  <c r="C91" i="8"/>
  <c r="C45" i="8"/>
  <c r="C13" i="8"/>
  <c r="C110" i="8" l="1"/>
  <c r="C80" i="8"/>
  <c r="C125" i="8"/>
  <c r="C114" i="8"/>
  <c r="C85" i="8"/>
  <c r="C120" i="8"/>
  <c r="C42" i="8"/>
  <c r="C108" i="8"/>
  <c r="C69" i="8"/>
  <c r="C17" i="8"/>
  <c r="C90" i="8"/>
  <c r="C75" i="8"/>
  <c r="C77" i="8"/>
  <c r="C74" i="8"/>
  <c r="C96" i="8"/>
  <c r="C101" i="8"/>
  <c r="C107" i="8"/>
  <c r="C70" i="8"/>
  <c r="C58" i="8"/>
  <c r="C14" i="8"/>
  <c r="C103" i="8"/>
  <c r="C43" i="8"/>
  <c r="C72" i="8"/>
  <c r="C84" i="8"/>
  <c r="C24" i="8"/>
  <c r="C112" i="8"/>
  <c r="C20" i="8"/>
  <c r="C106" i="8"/>
  <c r="C30" i="8"/>
  <c r="C93" i="8"/>
  <c r="C98" i="8"/>
  <c r="C95" i="8"/>
  <c r="C12" i="8"/>
  <c r="C81" i="8"/>
  <c r="C115" i="8"/>
  <c r="C94" i="8"/>
  <c r="C119" i="8"/>
  <c r="C104" i="8"/>
  <c r="C67" i="8"/>
  <c r="C31" i="8"/>
  <c r="C89" i="8"/>
  <c r="C92" i="8"/>
  <c r="C10" i="8"/>
  <c r="C51" i="8"/>
  <c r="C55" i="8"/>
  <c r="C29" i="8"/>
  <c r="C33" i="8"/>
  <c r="C78" i="8"/>
  <c r="C37" i="8"/>
  <c r="C56" i="8"/>
  <c r="C73" i="8"/>
  <c r="C59" i="8"/>
  <c r="C61" i="8"/>
  <c r="C19" i="8"/>
  <c r="C15" i="8"/>
  <c r="C111" i="8"/>
  <c r="C21" i="8"/>
  <c r="C60" i="8"/>
  <c r="C34" i="8"/>
  <c r="C18" i="8"/>
  <c r="C26" i="8"/>
  <c r="C109" i="8"/>
  <c r="C8" i="8"/>
  <c r="C39" i="8"/>
  <c r="C105" i="8"/>
  <c r="C102" i="8"/>
  <c r="C87" i="8"/>
  <c r="C53" i="8"/>
  <c r="C63" i="8"/>
  <c r="C38" i="8"/>
  <c r="C40" i="8"/>
  <c r="C28" i="8"/>
  <c r="C36" i="8"/>
  <c r="C47" i="8"/>
  <c r="C35" i="8"/>
  <c r="C44" i="8"/>
  <c r="C117" i="8"/>
  <c r="C27" i="8"/>
  <c r="C11" i="8"/>
  <c r="C123" i="8"/>
  <c r="C82" i="8"/>
  <c r="C76" i="8"/>
  <c r="C100" i="8"/>
  <c r="C57" i="8"/>
  <c r="C32" i="8"/>
  <c r="C6" i="8"/>
  <c r="C65" i="8"/>
  <c r="C99" i="8"/>
  <c r="C46" i="8"/>
  <c r="C113" i="8"/>
  <c r="C121" i="8"/>
  <c r="C50" i="8"/>
  <c r="C7" i="8"/>
  <c r="C116" i="8"/>
  <c r="C124" i="8"/>
  <c r="C64" i="8"/>
  <c r="C41" i="8"/>
  <c r="C62" i="8"/>
  <c r="C16" i="8"/>
  <c r="C66" i="8"/>
  <c r="C52" i="8"/>
  <c r="C49" i="8"/>
  <c r="C97" i="8"/>
  <c r="C68" i="8"/>
  <c r="C12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Jesus Sanz Garcia</author>
  </authors>
  <commentList>
    <comment ref="C4" authorId="0" shapeId="0" xr:uid="{FBEBF879-597D-448C-B770-8372252C77D5}">
      <text>
        <r>
          <rPr>
            <b/>
            <sz val="9"/>
            <color indexed="81"/>
            <rFont val="Tahoma"/>
            <family val="2"/>
          </rPr>
          <t>Jesus Sanz Garcia:</t>
        </r>
        <r>
          <rPr>
            <sz val="9"/>
            <color indexed="81"/>
            <rFont val="Tahoma"/>
            <family val="2"/>
          </rPr>
          <t xml:space="preserve">
Tipo + Incremento</t>
        </r>
      </text>
    </comment>
    <comment ref="C6" authorId="0" shapeId="0" xr:uid="{C14A67C9-37FD-401F-B259-D2CF439F6D37}">
      <text>
        <r>
          <rPr>
            <b/>
            <sz val="9"/>
            <color indexed="81"/>
            <rFont val="Tahoma"/>
            <family val="2"/>
          </rPr>
          <t>Jesus Sanz Garcia:</t>
        </r>
        <r>
          <rPr>
            <sz val="9"/>
            <color indexed="81"/>
            <rFont val="Tahoma"/>
            <family val="2"/>
          </rPr>
          <t xml:space="preserve">
Precio</t>
        </r>
      </text>
    </comment>
    <comment ref="E6" authorId="0" shapeId="0" xr:uid="{C0EBCF4D-92BC-4629-8955-3AEBB2EFE39E}">
      <text>
        <r>
          <rPr>
            <b/>
            <sz val="9"/>
            <color indexed="81"/>
            <rFont val="Tahoma"/>
            <family val="2"/>
          </rPr>
          <t>Jesus Sanz Garcia:</t>
        </r>
        <r>
          <rPr>
            <sz val="9"/>
            <color indexed="81"/>
            <rFont val="Tahoma"/>
            <family val="2"/>
          </rPr>
          <t xml:space="preserve">
(P1-P2)/P/Incremento
</t>
        </r>
      </text>
    </comment>
  </commentList>
</comments>
</file>

<file path=xl/sharedStrings.xml><?xml version="1.0" encoding="utf-8"?>
<sst xmlns="http://schemas.openxmlformats.org/spreadsheetml/2006/main" count="86" uniqueCount="58">
  <si>
    <t>Cupon</t>
  </si>
  <si>
    <t>Principal</t>
  </si>
  <si>
    <t>Tir</t>
  </si>
  <si>
    <t>Duracción</t>
  </si>
  <si>
    <t>Precio</t>
  </si>
  <si>
    <r>
      <t>f(X)=X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+1</t>
    </r>
  </si>
  <si>
    <t>Integral</t>
  </si>
  <si>
    <t>Integral 2</t>
  </si>
  <si>
    <t>Integral media</t>
  </si>
  <si>
    <t>P</t>
  </si>
  <si>
    <t>Interes</t>
  </si>
  <si>
    <t>Periodo</t>
  </si>
  <si>
    <t>Cuota</t>
  </si>
  <si>
    <t>Calculo</t>
  </si>
  <si>
    <t>∆x</t>
  </si>
  <si>
    <r>
      <t>e</t>
    </r>
    <r>
      <rPr>
        <vertAlign val="superscript"/>
        <sz val="11"/>
        <color theme="1"/>
        <rFont val="Calibri"/>
        <family val="2"/>
        <scheme val="minor"/>
      </rPr>
      <t>x</t>
    </r>
  </si>
  <si>
    <t>Tay-0</t>
  </si>
  <si>
    <t>Tay-1</t>
  </si>
  <si>
    <t>Tay-2</t>
  </si>
  <si>
    <t>Tay-3</t>
  </si>
  <si>
    <t>Tay-4</t>
  </si>
  <si>
    <t>Tay-5</t>
  </si>
  <si>
    <t>Tay-6</t>
  </si>
  <si>
    <t>Tay-7</t>
  </si>
  <si>
    <t>Incremento</t>
  </si>
  <si>
    <t>ERROR</t>
  </si>
  <si>
    <t>Aproximación Precio</t>
  </si>
  <si>
    <t>Aprox. Derivada</t>
  </si>
  <si>
    <t>A</t>
  </si>
  <si>
    <t>B</t>
  </si>
  <si>
    <t>C=AB</t>
  </si>
  <si>
    <t>C=BA</t>
  </si>
  <si>
    <t>Unidad</t>
  </si>
  <si>
    <t>A'</t>
  </si>
  <si>
    <t>D</t>
  </si>
  <si>
    <r>
      <t>D</t>
    </r>
    <r>
      <rPr>
        <vertAlign val="superscript"/>
        <sz val="11"/>
        <color theme="1"/>
        <rFont val="Calibri"/>
        <family val="2"/>
        <scheme val="minor"/>
      </rPr>
      <t>-1</t>
    </r>
  </si>
  <si>
    <t>I</t>
  </si>
  <si>
    <t>Cofactor(D)</t>
  </si>
  <si>
    <r>
      <t>Cofactor(D)</t>
    </r>
    <r>
      <rPr>
        <vertAlign val="superscript"/>
        <sz val="11"/>
        <color theme="1"/>
        <rFont val="Calibri"/>
        <family val="2"/>
        <scheme val="minor"/>
      </rPr>
      <t>T</t>
    </r>
  </si>
  <si>
    <t>Tipos</t>
  </si>
  <si>
    <t>Swap</t>
  </si>
  <si>
    <t>IRS Swap</t>
  </si>
  <si>
    <t>Spread</t>
  </si>
  <si>
    <t>Fact. Desc.</t>
  </si>
  <si>
    <t>Implicitos</t>
  </si>
  <si>
    <t>Control Implicitos</t>
  </si>
  <si>
    <r>
      <t>a)</t>
    </r>
    <r>
      <rPr>
        <sz val="14"/>
        <color rgb="FF000000"/>
        <rFont val="Arial"/>
        <family val="2"/>
      </rPr>
      <t xml:space="preserve">Calcular los implícitos y los factores de descuento para las rentabilidades anteriores </t>
    </r>
  </si>
  <si>
    <r>
      <t>b)</t>
    </r>
    <r>
      <rPr>
        <sz val="14"/>
        <color rgb="FF000000"/>
        <rFont val="Arial"/>
        <family val="2"/>
      </rPr>
      <t>Valorar un bono cuyos cupones son euribor + 45 pb dejando variable el plazo</t>
    </r>
  </si>
  <si>
    <t>1.Dada la siguiente curva IRS y diferenciales</t>
  </si>
  <si>
    <t>e</t>
  </si>
  <si>
    <t>Aprox e</t>
  </si>
  <si>
    <t>Comprobar en meses</t>
  </si>
  <si>
    <t>Tipo All in</t>
  </si>
  <si>
    <t>Plazo</t>
  </si>
  <si>
    <t>Cupón</t>
  </si>
  <si>
    <t>Margen</t>
  </si>
  <si>
    <t>Pagos del Bono</t>
  </si>
  <si>
    <t>Bajar el incremento a 0,01%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</si>
</sst>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€&quot;;[Red]\-#,##0.00\ &quot;€&quot;"/>
    <numFmt numFmtId="164" formatCode="0.0000%"/>
    <numFmt numFmtId="165" formatCode="0.000%"/>
    <numFmt numFmtId="166" formatCode="0.0%"/>
  </numFmts>
  <fonts count="10">
    <font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theme="1"/>
      <name val="Cambria Math"/>
      <family val="1"/>
    </font>
    <font>
      <b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4"/>
      <color theme="1"/>
      <name val="+mj-lt"/>
    </font>
    <font>
      <sz val="14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AEB7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81">
    <xf numFmtId="0" fontId="0" fillId="0" borderId="0" xfId="0"/>
    <xf numFmtId="9" fontId="0" fillId="0" borderId="0" xfId="0" applyNumberFormat="1"/>
    <xf numFmtId="10" fontId="0" fillId="0" borderId="0" xfId="0" applyNumberFormat="1"/>
    <xf numFmtId="164" fontId="0" fillId="0" borderId="0" xfId="0" applyNumberFormat="1"/>
    <xf numFmtId="4" fontId="0" fillId="0" borderId="0" xfId="0" applyNumberFormat="1"/>
    <xf numFmtId="8" fontId="0" fillId="0" borderId="0" xfId="0" applyNumberFormat="1"/>
    <xf numFmtId="10" fontId="0" fillId="0" borderId="0" xfId="1" applyNumberFormat="1" applyFont="1"/>
    <xf numFmtId="165" fontId="0" fillId="0" borderId="0" xfId="0" applyNumberFormat="1"/>
    <xf numFmtId="0" fontId="3" fillId="0" borderId="1" xfId="0" applyFont="1" applyBorder="1" applyAlignment="1">
      <alignment horizontal="center"/>
    </xf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3" borderId="3" xfId="0" applyFill="1" applyBorder="1"/>
    <xf numFmtId="0" fontId="0" fillId="3" borderId="4" xfId="0" applyFill="1" applyBorder="1"/>
    <xf numFmtId="0" fontId="0" fillId="3" borderId="5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0" fillId="4" borderId="3" xfId="0" applyFill="1" applyBorder="1"/>
    <xf numFmtId="0" fontId="0" fillId="4" borderId="4" xfId="0" applyFill="1" applyBorder="1"/>
    <xf numFmtId="0" fontId="0" fillId="4" borderId="5" xfId="0" applyFill="1" applyBorder="1"/>
    <xf numFmtId="0" fontId="0" fillId="4" borderId="6" xfId="0" applyFill="1" applyBorder="1"/>
    <xf numFmtId="0" fontId="0" fillId="4" borderId="7" xfId="0" applyFill="1" applyBorder="1"/>
    <xf numFmtId="0" fontId="0" fillId="4" borderId="8" xfId="0" applyFill="1" applyBorder="1"/>
    <xf numFmtId="0" fontId="0" fillId="4" borderId="9" xfId="0" applyFill="1" applyBorder="1"/>
    <xf numFmtId="0" fontId="0" fillId="4" borderId="10" xfId="0" applyFill="1" applyBorder="1"/>
    <xf numFmtId="0" fontId="0" fillId="3" borderId="9" xfId="0" applyFill="1" applyBorder="1"/>
    <xf numFmtId="0" fontId="0" fillId="3" borderId="0" xfId="0" applyFill="1" applyBorder="1"/>
    <xf numFmtId="0" fontId="0" fillId="3" borderId="10" xfId="0" applyFill="1" applyBorder="1"/>
    <xf numFmtId="0" fontId="0" fillId="2" borderId="9" xfId="0" applyFill="1" applyBorder="1"/>
    <xf numFmtId="0" fontId="0" fillId="2" borderId="0" xfId="0" applyFill="1" applyBorder="1"/>
    <xf numFmtId="0" fontId="0" fillId="2" borderId="10" xfId="0" applyFill="1" applyBorder="1"/>
    <xf numFmtId="0" fontId="0" fillId="5" borderId="3" xfId="0" applyFill="1" applyBorder="1"/>
    <xf numFmtId="0" fontId="0" fillId="5" borderId="4" xfId="0" applyFill="1" applyBorder="1"/>
    <xf numFmtId="0" fontId="0" fillId="5" borderId="5" xfId="0" applyFill="1" applyBorder="1"/>
    <xf numFmtId="0" fontId="0" fillId="5" borderId="9" xfId="0" applyFill="1" applyBorder="1"/>
    <xf numFmtId="0" fontId="0" fillId="5" borderId="0" xfId="0" applyFill="1" applyBorder="1"/>
    <xf numFmtId="0" fontId="0" fillId="5" borderId="10" xfId="0" applyFill="1" applyBorder="1"/>
    <xf numFmtId="0" fontId="0" fillId="5" borderId="6" xfId="0" applyFill="1" applyBorder="1"/>
    <xf numFmtId="0" fontId="0" fillId="5" borderId="7" xfId="0" applyFill="1" applyBorder="1"/>
    <xf numFmtId="0" fontId="0" fillId="5" borderId="8" xfId="0" applyFill="1" applyBorder="1"/>
    <xf numFmtId="1" fontId="0" fillId="5" borderId="3" xfId="0" applyNumberFormat="1" applyFill="1" applyBorder="1"/>
    <xf numFmtId="1" fontId="0" fillId="5" borderId="4" xfId="0" applyNumberFormat="1" applyFill="1" applyBorder="1"/>
    <xf numFmtId="1" fontId="0" fillId="5" borderId="5" xfId="0" applyNumberFormat="1" applyFill="1" applyBorder="1"/>
    <xf numFmtId="1" fontId="0" fillId="5" borderId="9" xfId="0" applyNumberFormat="1" applyFill="1" applyBorder="1"/>
    <xf numFmtId="1" fontId="0" fillId="5" borderId="0" xfId="0" applyNumberFormat="1" applyFill="1" applyBorder="1"/>
    <xf numFmtId="1" fontId="0" fillId="5" borderId="10" xfId="0" applyNumberFormat="1" applyFill="1" applyBorder="1"/>
    <xf numFmtId="1" fontId="0" fillId="5" borderId="6" xfId="0" applyNumberFormat="1" applyFill="1" applyBorder="1"/>
    <xf numFmtId="1" fontId="0" fillId="5" borderId="7" xfId="0" applyNumberFormat="1" applyFill="1" applyBorder="1"/>
    <xf numFmtId="1" fontId="0" fillId="5" borderId="8" xfId="0" applyNumberFormat="1" applyFill="1" applyBorder="1"/>
    <xf numFmtId="0" fontId="5" fillId="6" borderId="11" xfId="0" applyFont="1" applyFill="1" applyBorder="1" applyAlignment="1">
      <alignment horizontal="center"/>
    </xf>
    <xf numFmtId="0" fontId="0" fillId="6" borderId="12" xfId="0" applyFill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5" fillId="6" borderId="14" xfId="0" applyFont="1" applyFill="1" applyBorder="1" applyAlignment="1">
      <alignment horizontal="center"/>
    </xf>
    <xf numFmtId="166" fontId="0" fillId="0" borderId="0" xfId="0" applyNumberFormat="1" applyBorder="1"/>
    <xf numFmtId="166" fontId="0" fillId="0" borderId="0" xfId="0" applyNumberForma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10" fontId="0" fillId="5" borderId="0" xfId="1" applyNumberFormat="1" applyFont="1" applyFill="1"/>
    <xf numFmtId="10" fontId="0" fillId="4" borderId="0" xfId="1" applyNumberFormat="1" applyFont="1" applyFill="1"/>
    <xf numFmtId="10" fontId="0" fillId="7" borderId="0" xfId="0" applyNumberFormat="1" applyFill="1"/>
    <xf numFmtId="164" fontId="0" fillId="7" borderId="0" xfId="0" applyNumberFormat="1" applyFill="1"/>
    <xf numFmtId="164" fontId="3" fillId="7" borderId="2" xfId="0" applyNumberFormat="1" applyFont="1" applyFill="1" applyBorder="1" applyAlignment="1">
      <alignment horizontal="center"/>
    </xf>
    <xf numFmtId="10" fontId="0" fillId="7" borderId="0" xfId="1" applyNumberFormat="1" applyFont="1" applyFill="1"/>
    <xf numFmtId="0" fontId="8" fillId="0" borderId="0" xfId="0" applyFont="1" applyAlignment="1">
      <alignment horizontal="justify" vertical="center" readingOrder="1"/>
    </xf>
    <xf numFmtId="8" fontId="0" fillId="7" borderId="0" xfId="0" applyNumberFormat="1" applyFill="1"/>
    <xf numFmtId="0" fontId="0" fillId="7" borderId="0" xfId="0" applyFill="1"/>
    <xf numFmtId="0" fontId="5" fillId="6" borderId="0" xfId="0" applyFont="1" applyFill="1" applyBorder="1" applyAlignment="1">
      <alignment horizontal="center"/>
    </xf>
    <xf numFmtId="10" fontId="0" fillId="3" borderId="0" xfId="0" applyNumberFormat="1" applyFill="1" applyBorder="1" applyAlignment="1">
      <alignment horizontal="center"/>
    </xf>
    <xf numFmtId="166" fontId="0" fillId="0" borderId="0" xfId="0" applyNumberFormat="1"/>
    <xf numFmtId="9" fontId="0" fillId="0" borderId="0" xfId="1" applyFont="1"/>
    <xf numFmtId="164" fontId="0" fillId="0" borderId="0" xfId="1" applyNumberFormat="1" applyFont="1"/>
    <xf numFmtId="0" fontId="4" fillId="0" borderId="0" xfId="0" applyFont="1" applyAlignment="1">
      <alignment horizontal="left" vertical="top"/>
    </xf>
    <xf numFmtId="0" fontId="0" fillId="3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4" borderId="7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8" fillId="0" borderId="0" xfId="0" applyFont="1" applyAlignment="1">
      <alignment vertical="center" wrapText="1" readingOrder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9AEB75"/>
      <color rgb="FFFF9966"/>
      <color rgb="FF86A4D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Desarrollo de Taylor</a:t>
            </a:r>
          </a:p>
        </c:rich>
      </c:tx>
      <c:layout>
        <c:manualLayout>
          <c:xMode val="edge"/>
          <c:yMode val="edge"/>
          <c:x val="0.34301377952755907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7.213648293963254E-2"/>
          <c:y val="2.8194444444444459E-2"/>
          <c:w val="0.90286351706036749"/>
          <c:h val="0.94286927675707199"/>
        </c:manualLayout>
      </c:layout>
      <c:lineChart>
        <c:grouping val="standard"/>
        <c:varyColors val="0"/>
        <c:ser>
          <c:idx val="0"/>
          <c:order val="0"/>
          <c:tx>
            <c:strRef>
              <c:f>'Des. Taylor'!$B$4</c:f>
              <c:strCache>
                <c:ptCount val="1"/>
                <c:pt idx="0">
                  <c:v>ex</c:v>
                </c:pt>
              </c:strCache>
            </c:strRef>
          </c:tx>
          <c:spPr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'Des. Taylor'!$A$5:$A$125</c:f>
              <c:numCache>
                <c:formatCode>General</c:formatCode>
                <c:ptCount val="121"/>
                <c:pt idx="0">
                  <c:v>-3</c:v>
                </c:pt>
                <c:pt idx="1">
                  <c:v>-2.95</c:v>
                </c:pt>
                <c:pt idx="2">
                  <c:v>-2.9000000000000004</c:v>
                </c:pt>
                <c:pt idx="3">
                  <c:v>-2.8500000000000005</c:v>
                </c:pt>
                <c:pt idx="4">
                  <c:v>-2.8000000000000007</c:v>
                </c:pt>
                <c:pt idx="5">
                  <c:v>-2.7500000000000009</c:v>
                </c:pt>
                <c:pt idx="6">
                  <c:v>-2.7000000000000011</c:v>
                </c:pt>
                <c:pt idx="7">
                  <c:v>-2.6500000000000012</c:v>
                </c:pt>
                <c:pt idx="8">
                  <c:v>-2.6000000000000014</c:v>
                </c:pt>
                <c:pt idx="9">
                  <c:v>-2.5500000000000016</c:v>
                </c:pt>
                <c:pt idx="10">
                  <c:v>-2.5000000000000018</c:v>
                </c:pt>
                <c:pt idx="11">
                  <c:v>-2.450000000000002</c:v>
                </c:pt>
                <c:pt idx="12">
                  <c:v>-2.4000000000000021</c:v>
                </c:pt>
                <c:pt idx="13">
                  <c:v>-2.3500000000000023</c:v>
                </c:pt>
                <c:pt idx="14">
                  <c:v>-2.3000000000000025</c:v>
                </c:pt>
                <c:pt idx="15">
                  <c:v>-2.2500000000000027</c:v>
                </c:pt>
                <c:pt idx="16">
                  <c:v>-2.2000000000000028</c:v>
                </c:pt>
                <c:pt idx="17">
                  <c:v>-2.150000000000003</c:v>
                </c:pt>
                <c:pt idx="18">
                  <c:v>-2.1000000000000032</c:v>
                </c:pt>
                <c:pt idx="19">
                  <c:v>-2.0500000000000034</c:v>
                </c:pt>
                <c:pt idx="20">
                  <c:v>-2.0000000000000036</c:v>
                </c:pt>
                <c:pt idx="21">
                  <c:v>-1.9500000000000035</c:v>
                </c:pt>
                <c:pt idx="22">
                  <c:v>-1.9000000000000035</c:v>
                </c:pt>
                <c:pt idx="23">
                  <c:v>-1.8500000000000034</c:v>
                </c:pt>
                <c:pt idx="24">
                  <c:v>-1.8000000000000034</c:v>
                </c:pt>
                <c:pt idx="25">
                  <c:v>-1.7500000000000033</c:v>
                </c:pt>
                <c:pt idx="26">
                  <c:v>-1.7000000000000033</c:v>
                </c:pt>
                <c:pt idx="27">
                  <c:v>-1.6500000000000032</c:v>
                </c:pt>
                <c:pt idx="28">
                  <c:v>-1.6000000000000032</c:v>
                </c:pt>
                <c:pt idx="29">
                  <c:v>-1.5500000000000032</c:v>
                </c:pt>
                <c:pt idx="30">
                  <c:v>-1.5000000000000031</c:v>
                </c:pt>
                <c:pt idx="31">
                  <c:v>-1.4500000000000031</c:v>
                </c:pt>
                <c:pt idx="32">
                  <c:v>-1.400000000000003</c:v>
                </c:pt>
                <c:pt idx="33">
                  <c:v>-1.350000000000003</c:v>
                </c:pt>
                <c:pt idx="34">
                  <c:v>-1.3000000000000029</c:v>
                </c:pt>
                <c:pt idx="35">
                  <c:v>-1.2500000000000029</c:v>
                </c:pt>
                <c:pt idx="36">
                  <c:v>-1.2000000000000028</c:v>
                </c:pt>
                <c:pt idx="37">
                  <c:v>-1.1500000000000028</c:v>
                </c:pt>
                <c:pt idx="38">
                  <c:v>-1.1000000000000028</c:v>
                </c:pt>
                <c:pt idx="39">
                  <c:v>-1.0500000000000027</c:v>
                </c:pt>
                <c:pt idx="40">
                  <c:v>-1.0000000000000027</c:v>
                </c:pt>
                <c:pt idx="41">
                  <c:v>-0.95000000000000262</c:v>
                </c:pt>
                <c:pt idx="42">
                  <c:v>-0.90000000000000258</c:v>
                </c:pt>
                <c:pt idx="43">
                  <c:v>-0.85000000000000253</c:v>
                </c:pt>
                <c:pt idx="44">
                  <c:v>-0.80000000000000249</c:v>
                </c:pt>
                <c:pt idx="45">
                  <c:v>-0.75000000000000244</c:v>
                </c:pt>
                <c:pt idx="46">
                  <c:v>-0.7000000000000024</c:v>
                </c:pt>
                <c:pt idx="47">
                  <c:v>-0.65000000000000235</c:v>
                </c:pt>
                <c:pt idx="48">
                  <c:v>-0.60000000000000231</c:v>
                </c:pt>
                <c:pt idx="49">
                  <c:v>-0.55000000000000226</c:v>
                </c:pt>
                <c:pt idx="50">
                  <c:v>-0.50000000000000222</c:v>
                </c:pt>
                <c:pt idx="51">
                  <c:v>-0.45000000000000223</c:v>
                </c:pt>
                <c:pt idx="52">
                  <c:v>-0.40000000000000224</c:v>
                </c:pt>
                <c:pt idx="53">
                  <c:v>-0.35000000000000225</c:v>
                </c:pt>
                <c:pt idx="54">
                  <c:v>-0.30000000000000226</c:v>
                </c:pt>
                <c:pt idx="55">
                  <c:v>-0.25000000000000228</c:v>
                </c:pt>
                <c:pt idx="56">
                  <c:v>-0.20000000000000229</c:v>
                </c:pt>
                <c:pt idx="57">
                  <c:v>-0.1500000000000023</c:v>
                </c:pt>
                <c:pt idx="58">
                  <c:v>-0.1000000000000023</c:v>
                </c:pt>
                <c:pt idx="59">
                  <c:v>-5.0000000000002293E-2</c:v>
                </c:pt>
                <c:pt idx="60">
                  <c:v>0</c:v>
                </c:pt>
                <c:pt idx="61">
                  <c:v>0.05</c:v>
                </c:pt>
                <c:pt idx="62">
                  <c:v>0.1</c:v>
                </c:pt>
                <c:pt idx="63">
                  <c:v>0.15000000000000002</c:v>
                </c:pt>
                <c:pt idx="64">
                  <c:v>0.2</c:v>
                </c:pt>
                <c:pt idx="65">
                  <c:v>0.25</c:v>
                </c:pt>
                <c:pt idx="66">
                  <c:v>0.3</c:v>
                </c:pt>
                <c:pt idx="67">
                  <c:v>0.35</c:v>
                </c:pt>
                <c:pt idx="68">
                  <c:v>0.39999999999999997</c:v>
                </c:pt>
                <c:pt idx="69">
                  <c:v>0.44999999999999996</c:v>
                </c:pt>
                <c:pt idx="70">
                  <c:v>0.49999999999999994</c:v>
                </c:pt>
                <c:pt idx="71">
                  <c:v>0.54999999999999993</c:v>
                </c:pt>
                <c:pt idx="72">
                  <c:v>0.6</c:v>
                </c:pt>
                <c:pt idx="73">
                  <c:v>0.65</c:v>
                </c:pt>
                <c:pt idx="74">
                  <c:v>0.70000000000000007</c:v>
                </c:pt>
                <c:pt idx="75">
                  <c:v>0.75000000000000011</c:v>
                </c:pt>
                <c:pt idx="76">
                  <c:v>0.80000000000000016</c:v>
                </c:pt>
                <c:pt idx="77">
                  <c:v>0.8500000000000002</c:v>
                </c:pt>
                <c:pt idx="78">
                  <c:v>0.90000000000000024</c:v>
                </c:pt>
                <c:pt idx="79">
                  <c:v>0.95000000000000029</c:v>
                </c:pt>
                <c:pt idx="80">
                  <c:v>1.0000000000000002</c:v>
                </c:pt>
                <c:pt idx="81">
                  <c:v>1.0500000000000003</c:v>
                </c:pt>
                <c:pt idx="82">
                  <c:v>1.1000000000000003</c:v>
                </c:pt>
                <c:pt idx="83">
                  <c:v>1.1500000000000004</c:v>
                </c:pt>
                <c:pt idx="84">
                  <c:v>1.2000000000000004</c:v>
                </c:pt>
                <c:pt idx="85">
                  <c:v>1.2500000000000004</c:v>
                </c:pt>
                <c:pt idx="86">
                  <c:v>1.3000000000000005</c:v>
                </c:pt>
                <c:pt idx="87">
                  <c:v>1.3500000000000005</c:v>
                </c:pt>
                <c:pt idx="88">
                  <c:v>1.4000000000000006</c:v>
                </c:pt>
                <c:pt idx="89">
                  <c:v>1.4500000000000006</c:v>
                </c:pt>
                <c:pt idx="90">
                  <c:v>1.5000000000000007</c:v>
                </c:pt>
                <c:pt idx="91">
                  <c:v>1.5500000000000007</c:v>
                </c:pt>
                <c:pt idx="92">
                  <c:v>1.6000000000000008</c:v>
                </c:pt>
                <c:pt idx="93">
                  <c:v>1.6500000000000008</c:v>
                </c:pt>
                <c:pt idx="94">
                  <c:v>1.7000000000000008</c:v>
                </c:pt>
                <c:pt idx="95">
                  <c:v>1.7500000000000009</c:v>
                </c:pt>
                <c:pt idx="96">
                  <c:v>1.8000000000000009</c:v>
                </c:pt>
                <c:pt idx="97">
                  <c:v>1.850000000000001</c:v>
                </c:pt>
                <c:pt idx="98">
                  <c:v>1.900000000000001</c:v>
                </c:pt>
                <c:pt idx="99">
                  <c:v>1.9500000000000011</c:v>
                </c:pt>
                <c:pt idx="100">
                  <c:v>2.0000000000000009</c:v>
                </c:pt>
                <c:pt idx="101">
                  <c:v>2.0500000000000007</c:v>
                </c:pt>
                <c:pt idx="102">
                  <c:v>2.1000000000000005</c:v>
                </c:pt>
                <c:pt idx="103">
                  <c:v>2.1500000000000004</c:v>
                </c:pt>
                <c:pt idx="104">
                  <c:v>2.2000000000000002</c:v>
                </c:pt>
                <c:pt idx="105">
                  <c:v>2.25</c:v>
                </c:pt>
                <c:pt idx="106">
                  <c:v>2.2999999999999998</c:v>
                </c:pt>
                <c:pt idx="107">
                  <c:v>2.3499999999999996</c:v>
                </c:pt>
                <c:pt idx="108">
                  <c:v>2.3999999999999995</c:v>
                </c:pt>
                <c:pt idx="109">
                  <c:v>2.4499999999999993</c:v>
                </c:pt>
                <c:pt idx="110">
                  <c:v>2.4999999999999991</c:v>
                </c:pt>
                <c:pt idx="111">
                  <c:v>2.5499999999999989</c:v>
                </c:pt>
                <c:pt idx="112">
                  <c:v>2.5999999999999988</c:v>
                </c:pt>
                <c:pt idx="113">
                  <c:v>2.6499999999999986</c:v>
                </c:pt>
                <c:pt idx="114">
                  <c:v>2.6999999999999984</c:v>
                </c:pt>
                <c:pt idx="115">
                  <c:v>2.7499999999999982</c:v>
                </c:pt>
                <c:pt idx="116">
                  <c:v>2.799999999999998</c:v>
                </c:pt>
                <c:pt idx="117">
                  <c:v>2.8499999999999979</c:v>
                </c:pt>
                <c:pt idx="118">
                  <c:v>2.8999999999999977</c:v>
                </c:pt>
                <c:pt idx="119">
                  <c:v>2.9499999999999975</c:v>
                </c:pt>
                <c:pt idx="120">
                  <c:v>2.9999999999999973</c:v>
                </c:pt>
              </c:numCache>
            </c:numRef>
          </c:cat>
          <c:val>
            <c:numRef>
              <c:f>'Des. Taylor'!$B$5:$B$125</c:f>
              <c:numCache>
                <c:formatCode>General</c:formatCode>
                <c:ptCount val="121"/>
                <c:pt idx="0">
                  <c:v>4.9787068367863944E-2</c:v>
                </c:pt>
                <c:pt idx="1">
                  <c:v>5.2339705948432381E-2</c:v>
                </c:pt>
                <c:pt idx="2">
                  <c:v>5.502322005640721E-2</c:v>
                </c:pt>
                <c:pt idx="3">
                  <c:v>5.7844320874838435E-2</c:v>
                </c:pt>
                <c:pt idx="4">
                  <c:v>6.0810062625217924E-2</c:v>
                </c:pt>
                <c:pt idx="5">
                  <c:v>6.3927861206707515E-2</c:v>
                </c:pt>
                <c:pt idx="6">
                  <c:v>6.7205512739749687E-2</c:v>
                </c:pt>
                <c:pt idx="7">
                  <c:v>7.0651213060429499E-2</c:v>
                </c:pt>
                <c:pt idx="8">
                  <c:v>7.427357821433378E-2</c:v>
                </c:pt>
                <c:pt idx="9">
                  <c:v>7.808166600115303E-2</c:v>
                </c:pt>
                <c:pt idx="10">
                  <c:v>8.2084998623898647E-2</c:v>
                </c:pt>
                <c:pt idx="11">
                  <c:v>8.6293586499370342E-2</c:v>
                </c:pt>
                <c:pt idx="12">
                  <c:v>9.0717953289412304E-2</c:v>
                </c:pt>
                <c:pt idx="13">
                  <c:v>9.5369162215549405E-2</c:v>
                </c:pt>
                <c:pt idx="14">
                  <c:v>0.10025884372280348</c:v>
                </c:pt>
                <c:pt idx="15">
                  <c:v>0.10539922456186405</c:v>
                </c:pt>
                <c:pt idx="16">
                  <c:v>0.11080315836233356</c:v>
                </c:pt>
                <c:pt idx="17">
                  <c:v>0.1164841577734966</c:v>
                </c:pt>
                <c:pt idx="18">
                  <c:v>0.12245642825298152</c:v>
                </c:pt>
                <c:pt idx="19">
                  <c:v>0.12873490358780379</c:v>
                </c:pt>
                <c:pt idx="20">
                  <c:v>0.1353352832366122</c:v>
                </c:pt>
                <c:pt idx="21">
                  <c:v>0.14227407158651306</c:v>
                </c:pt>
                <c:pt idx="22">
                  <c:v>0.14956861922263454</c:v>
                </c:pt>
                <c:pt idx="23">
                  <c:v>0.15723716631362708</c:v>
                </c:pt>
                <c:pt idx="24">
                  <c:v>0.16529888822158598</c:v>
                </c:pt>
                <c:pt idx="25">
                  <c:v>0.17377394345044456</c:v>
                </c:pt>
                <c:pt idx="26">
                  <c:v>0.18268352405273405</c:v>
                </c:pt>
                <c:pt idx="27">
                  <c:v>0.1920499086207535</c:v>
                </c:pt>
                <c:pt idx="28">
                  <c:v>0.20189651799465477</c:v>
                </c:pt>
                <c:pt idx="29">
                  <c:v>0.21224797382674238</c:v>
                </c:pt>
                <c:pt idx="30">
                  <c:v>0.22313016014842912</c:v>
                </c:pt>
                <c:pt idx="31">
                  <c:v>0.23457028809379693</c:v>
                </c:pt>
                <c:pt idx="32">
                  <c:v>0.24659696394160574</c:v>
                </c:pt>
                <c:pt idx="33">
                  <c:v>0.25924026064589073</c:v>
                </c:pt>
                <c:pt idx="34">
                  <c:v>0.27253179303401182</c:v>
                </c:pt>
                <c:pt idx="35">
                  <c:v>0.28650479686018926</c:v>
                </c:pt>
                <c:pt idx="36">
                  <c:v>0.30119421191220125</c:v>
                </c:pt>
                <c:pt idx="37">
                  <c:v>0.31663676937905233</c:v>
                </c:pt>
                <c:pt idx="38">
                  <c:v>0.33287108369807866</c:v>
                </c:pt>
                <c:pt idx="39">
                  <c:v>0.34993774911115438</c:v>
                </c:pt>
                <c:pt idx="40">
                  <c:v>0.36787944117144133</c:v>
                </c:pt>
                <c:pt idx="41">
                  <c:v>0.38674102345450018</c:v>
                </c:pt>
                <c:pt idx="42">
                  <c:v>0.40656965974059806</c:v>
                </c:pt>
                <c:pt idx="43">
                  <c:v>0.4274149319487256</c:v>
                </c:pt>
                <c:pt idx="44">
                  <c:v>0.44932896411722045</c:v>
                </c:pt>
                <c:pt idx="45">
                  <c:v>0.47236655274101358</c:v>
                </c:pt>
                <c:pt idx="46">
                  <c:v>0.49658530379140831</c:v>
                </c:pt>
                <c:pt idx="47">
                  <c:v>0.52204577676101482</c:v>
                </c:pt>
                <c:pt idx="48">
                  <c:v>0.54881163609402517</c:v>
                </c:pt>
                <c:pt idx="49">
                  <c:v>0.57694981038048543</c:v>
                </c:pt>
                <c:pt idx="50">
                  <c:v>0.60653065971263209</c:v>
                </c:pt>
                <c:pt idx="51">
                  <c:v>0.63762815162177189</c:v>
                </c:pt>
                <c:pt idx="52">
                  <c:v>0.67032004603563777</c:v>
                </c:pt>
                <c:pt idx="53">
                  <c:v>0.70468808971871189</c:v>
                </c:pt>
                <c:pt idx="54">
                  <c:v>0.74081822068171621</c:v>
                </c:pt>
                <c:pt idx="55">
                  <c:v>0.7788007830714031</c:v>
                </c:pt>
                <c:pt idx="56">
                  <c:v>0.81873075307797993</c:v>
                </c:pt>
                <c:pt idx="57">
                  <c:v>0.86070797642505581</c:v>
                </c:pt>
                <c:pt idx="58">
                  <c:v>0.90483741803595752</c:v>
                </c:pt>
                <c:pt idx="59">
                  <c:v>0.9512294245007118</c:v>
                </c:pt>
                <c:pt idx="60">
                  <c:v>1</c:v>
                </c:pt>
                <c:pt idx="61">
                  <c:v>1.0512710963760241</c:v>
                </c:pt>
                <c:pt idx="62">
                  <c:v>1.1051709180756477</c:v>
                </c:pt>
                <c:pt idx="63">
                  <c:v>1.1618342427282831</c:v>
                </c:pt>
                <c:pt idx="64">
                  <c:v>1.2214027581601699</c:v>
                </c:pt>
                <c:pt idx="65">
                  <c:v>1.2840254166877414</c:v>
                </c:pt>
                <c:pt idx="66">
                  <c:v>1.3498588075760032</c:v>
                </c:pt>
                <c:pt idx="67">
                  <c:v>1.4190675485932571</c:v>
                </c:pt>
                <c:pt idx="68">
                  <c:v>1.4918246976412703</c:v>
                </c:pt>
                <c:pt idx="69">
                  <c:v>1.5683121854901687</c:v>
                </c:pt>
                <c:pt idx="70">
                  <c:v>1.648721270700128</c:v>
                </c:pt>
                <c:pt idx="71">
                  <c:v>1.7332530178673951</c:v>
                </c:pt>
                <c:pt idx="72">
                  <c:v>1.8221188003905089</c:v>
                </c:pt>
                <c:pt idx="73">
                  <c:v>1.9155408290138962</c:v>
                </c:pt>
                <c:pt idx="74">
                  <c:v>2.0137527074704766</c:v>
                </c:pt>
                <c:pt idx="75">
                  <c:v>2.1170000166126748</c:v>
                </c:pt>
                <c:pt idx="76">
                  <c:v>2.2255409284924679</c:v>
                </c:pt>
                <c:pt idx="77">
                  <c:v>2.3396468519259912</c:v>
                </c:pt>
                <c:pt idx="78">
                  <c:v>2.4596031111569503</c:v>
                </c:pt>
                <c:pt idx="79">
                  <c:v>2.5857096593158468</c:v>
                </c:pt>
                <c:pt idx="80">
                  <c:v>2.718281828459046</c:v>
                </c:pt>
                <c:pt idx="81">
                  <c:v>2.8576511180631647</c:v>
                </c:pt>
                <c:pt idx="82">
                  <c:v>3.0041660239464338</c:v>
                </c:pt>
                <c:pt idx="83">
                  <c:v>3.158192909689769</c:v>
                </c:pt>
                <c:pt idx="84">
                  <c:v>3.320116922736549</c:v>
                </c:pt>
                <c:pt idx="85">
                  <c:v>3.4903429574618428</c:v>
                </c:pt>
                <c:pt idx="86">
                  <c:v>3.6692966676192462</c:v>
                </c:pt>
                <c:pt idx="87">
                  <c:v>3.8574255306969762</c:v>
                </c:pt>
                <c:pt idx="88">
                  <c:v>4.0551999668446772</c:v>
                </c:pt>
                <c:pt idx="89">
                  <c:v>4.2631145151688203</c:v>
                </c:pt>
                <c:pt idx="90">
                  <c:v>4.4816890703380681</c:v>
                </c:pt>
                <c:pt idx="91">
                  <c:v>4.7114701825907446</c:v>
                </c:pt>
                <c:pt idx="92">
                  <c:v>4.9530324243951185</c:v>
                </c:pt>
                <c:pt idx="93">
                  <c:v>5.2069798271798531</c:v>
                </c:pt>
                <c:pt idx="94">
                  <c:v>5.4739473917272043</c:v>
                </c:pt>
                <c:pt idx="95">
                  <c:v>5.7546026760057352</c:v>
                </c:pt>
                <c:pt idx="96">
                  <c:v>6.0496474644129519</c:v>
                </c:pt>
                <c:pt idx="97">
                  <c:v>6.3598195226018381</c:v>
                </c:pt>
                <c:pt idx="98">
                  <c:v>6.6858944422792765</c:v>
                </c:pt>
                <c:pt idx="99">
                  <c:v>7.0286875805893008</c:v>
                </c:pt>
                <c:pt idx="100">
                  <c:v>7.3890560989306566</c:v>
                </c:pt>
                <c:pt idx="101">
                  <c:v>7.7679011063067778</c:v>
                </c:pt>
                <c:pt idx="102">
                  <c:v>8.1661699125676552</c:v>
                </c:pt>
                <c:pt idx="103">
                  <c:v>8.5848583971778964</c:v>
                </c:pt>
                <c:pt idx="104">
                  <c:v>9.025013499434122</c:v>
                </c:pt>
                <c:pt idx="105">
                  <c:v>9.4877358363585262</c:v>
                </c:pt>
                <c:pt idx="106">
                  <c:v>9.9741824548147182</c:v>
                </c:pt>
                <c:pt idx="107">
                  <c:v>10.48556972472757</c:v>
                </c:pt>
                <c:pt idx="108">
                  <c:v>11.023176380641596</c:v>
                </c:pt>
                <c:pt idx="109">
                  <c:v>11.588346719223381</c:v>
                </c:pt>
                <c:pt idx="110">
                  <c:v>12.182493960703463</c:v>
                </c:pt>
                <c:pt idx="111">
                  <c:v>12.807103782663019</c:v>
                </c:pt>
                <c:pt idx="112">
                  <c:v>13.463738035001674</c:v>
                </c:pt>
                <c:pt idx="113">
                  <c:v>14.154038645375783</c:v>
                </c:pt>
                <c:pt idx="114">
                  <c:v>14.87973172487281</c:v>
                </c:pt>
                <c:pt idx="115">
                  <c:v>15.642631884188145</c:v>
                </c:pt>
                <c:pt idx="116">
                  <c:v>16.444646771097016</c:v>
                </c:pt>
                <c:pt idx="117">
                  <c:v>17.287781840567604</c:v>
                </c:pt>
                <c:pt idx="118">
                  <c:v>18.174145369443018</c:v>
                </c:pt>
                <c:pt idx="119">
                  <c:v>19.105953728231601</c:v>
                </c:pt>
                <c:pt idx="120">
                  <c:v>20.085536923187615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80-4340-BF6A-659622DCBC9F}"/>
            </c:ext>
          </c:extLst>
        </c:ser>
        <c:ser>
          <c:idx val="1"/>
          <c:order val="1"/>
          <c:tx>
            <c:strRef>
              <c:f>'Des. Taylor'!$F$4</c:f>
              <c:strCache>
                <c:ptCount val="1"/>
                <c:pt idx="0">
                  <c:v>Tay-0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'Des. Taylor'!$A$5:$A$125</c:f>
              <c:numCache>
                <c:formatCode>General</c:formatCode>
                <c:ptCount val="121"/>
                <c:pt idx="0">
                  <c:v>-3</c:v>
                </c:pt>
                <c:pt idx="1">
                  <c:v>-2.95</c:v>
                </c:pt>
                <c:pt idx="2">
                  <c:v>-2.9000000000000004</c:v>
                </c:pt>
                <c:pt idx="3">
                  <c:v>-2.8500000000000005</c:v>
                </c:pt>
                <c:pt idx="4">
                  <c:v>-2.8000000000000007</c:v>
                </c:pt>
                <c:pt idx="5">
                  <c:v>-2.7500000000000009</c:v>
                </c:pt>
                <c:pt idx="6">
                  <c:v>-2.7000000000000011</c:v>
                </c:pt>
                <c:pt idx="7">
                  <c:v>-2.6500000000000012</c:v>
                </c:pt>
                <c:pt idx="8">
                  <c:v>-2.6000000000000014</c:v>
                </c:pt>
                <c:pt idx="9">
                  <c:v>-2.5500000000000016</c:v>
                </c:pt>
                <c:pt idx="10">
                  <c:v>-2.5000000000000018</c:v>
                </c:pt>
                <c:pt idx="11">
                  <c:v>-2.450000000000002</c:v>
                </c:pt>
                <c:pt idx="12">
                  <c:v>-2.4000000000000021</c:v>
                </c:pt>
                <c:pt idx="13">
                  <c:v>-2.3500000000000023</c:v>
                </c:pt>
                <c:pt idx="14">
                  <c:v>-2.3000000000000025</c:v>
                </c:pt>
                <c:pt idx="15">
                  <c:v>-2.2500000000000027</c:v>
                </c:pt>
                <c:pt idx="16">
                  <c:v>-2.2000000000000028</c:v>
                </c:pt>
                <c:pt idx="17">
                  <c:v>-2.150000000000003</c:v>
                </c:pt>
                <c:pt idx="18">
                  <c:v>-2.1000000000000032</c:v>
                </c:pt>
                <c:pt idx="19">
                  <c:v>-2.0500000000000034</c:v>
                </c:pt>
                <c:pt idx="20">
                  <c:v>-2.0000000000000036</c:v>
                </c:pt>
                <c:pt idx="21">
                  <c:v>-1.9500000000000035</c:v>
                </c:pt>
                <c:pt idx="22">
                  <c:v>-1.9000000000000035</c:v>
                </c:pt>
                <c:pt idx="23">
                  <c:v>-1.8500000000000034</c:v>
                </c:pt>
                <c:pt idx="24">
                  <c:v>-1.8000000000000034</c:v>
                </c:pt>
                <c:pt idx="25">
                  <c:v>-1.7500000000000033</c:v>
                </c:pt>
                <c:pt idx="26">
                  <c:v>-1.7000000000000033</c:v>
                </c:pt>
                <c:pt idx="27">
                  <c:v>-1.6500000000000032</c:v>
                </c:pt>
                <c:pt idx="28">
                  <c:v>-1.6000000000000032</c:v>
                </c:pt>
                <c:pt idx="29">
                  <c:v>-1.5500000000000032</c:v>
                </c:pt>
                <c:pt idx="30">
                  <c:v>-1.5000000000000031</c:v>
                </c:pt>
                <c:pt idx="31">
                  <c:v>-1.4500000000000031</c:v>
                </c:pt>
                <c:pt idx="32">
                  <c:v>-1.400000000000003</c:v>
                </c:pt>
                <c:pt idx="33">
                  <c:v>-1.350000000000003</c:v>
                </c:pt>
                <c:pt idx="34">
                  <c:v>-1.3000000000000029</c:v>
                </c:pt>
                <c:pt idx="35">
                  <c:v>-1.2500000000000029</c:v>
                </c:pt>
                <c:pt idx="36">
                  <c:v>-1.2000000000000028</c:v>
                </c:pt>
                <c:pt idx="37">
                  <c:v>-1.1500000000000028</c:v>
                </c:pt>
                <c:pt idx="38">
                  <c:v>-1.1000000000000028</c:v>
                </c:pt>
                <c:pt idx="39">
                  <c:v>-1.0500000000000027</c:v>
                </c:pt>
                <c:pt idx="40">
                  <c:v>-1.0000000000000027</c:v>
                </c:pt>
                <c:pt idx="41">
                  <c:v>-0.95000000000000262</c:v>
                </c:pt>
                <c:pt idx="42">
                  <c:v>-0.90000000000000258</c:v>
                </c:pt>
                <c:pt idx="43">
                  <c:v>-0.85000000000000253</c:v>
                </c:pt>
                <c:pt idx="44">
                  <c:v>-0.80000000000000249</c:v>
                </c:pt>
                <c:pt idx="45">
                  <c:v>-0.75000000000000244</c:v>
                </c:pt>
                <c:pt idx="46">
                  <c:v>-0.7000000000000024</c:v>
                </c:pt>
                <c:pt idx="47">
                  <c:v>-0.65000000000000235</c:v>
                </c:pt>
                <c:pt idx="48">
                  <c:v>-0.60000000000000231</c:v>
                </c:pt>
                <c:pt idx="49">
                  <c:v>-0.55000000000000226</c:v>
                </c:pt>
                <c:pt idx="50">
                  <c:v>-0.50000000000000222</c:v>
                </c:pt>
                <c:pt idx="51">
                  <c:v>-0.45000000000000223</c:v>
                </c:pt>
                <c:pt idx="52">
                  <c:v>-0.40000000000000224</c:v>
                </c:pt>
                <c:pt idx="53">
                  <c:v>-0.35000000000000225</c:v>
                </c:pt>
                <c:pt idx="54">
                  <c:v>-0.30000000000000226</c:v>
                </c:pt>
                <c:pt idx="55">
                  <c:v>-0.25000000000000228</c:v>
                </c:pt>
                <c:pt idx="56">
                  <c:v>-0.20000000000000229</c:v>
                </c:pt>
                <c:pt idx="57">
                  <c:v>-0.1500000000000023</c:v>
                </c:pt>
                <c:pt idx="58">
                  <c:v>-0.1000000000000023</c:v>
                </c:pt>
                <c:pt idx="59">
                  <c:v>-5.0000000000002293E-2</c:v>
                </c:pt>
                <c:pt idx="60">
                  <c:v>0</c:v>
                </c:pt>
                <c:pt idx="61">
                  <c:v>0.05</c:v>
                </c:pt>
                <c:pt idx="62">
                  <c:v>0.1</c:v>
                </c:pt>
                <c:pt idx="63">
                  <c:v>0.15000000000000002</c:v>
                </c:pt>
                <c:pt idx="64">
                  <c:v>0.2</c:v>
                </c:pt>
                <c:pt idx="65">
                  <c:v>0.25</c:v>
                </c:pt>
                <c:pt idx="66">
                  <c:v>0.3</c:v>
                </c:pt>
                <c:pt idx="67">
                  <c:v>0.35</c:v>
                </c:pt>
                <c:pt idx="68">
                  <c:v>0.39999999999999997</c:v>
                </c:pt>
                <c:pt idx="69">
                  <c:v>0.44999999999999996</c:v>
                </c:pt>
                <c:pt idx="70">
                  <c:v>0.49999999999999994</c:v>
                </c:pt>
                <c:pt idx="71">
                  <c:v>0.54999999999999993</c:v>
                </c:pt>
                <c:pt idx="72">
                  <c:v>0.6</c:v>
                </c:pt>
                <c:pt idx="73">
                  <c:v>0.65</c:v>
                </c:pt>
                <c:pt idx="74">
                  <c:v>0.70000000000000007</c:v>
                </c:pt>
                <c:pt idx="75">
                  <c:v>0.75000000000000011</c:v>
                </c:pt>
                <c:pt idx="76">
                  <c:v>0.80000000000000016</c:v>
                </c:pt>
                <c:pt idx="77">
                  <c:v>0.8500000000000002</c:v>
                </c:pt>
                <c:pt idx="78">
                  <c:v>0.90000000000000024</c:v>
                </c:pt>
                <c:pt idx="79">
                  <c:v>0.95000000000000029</c:v>
                </c:pt>
                <c:pt idx="80">
                  <c:v>1.0000000000000002</c:v>
                </c:pt>
                <c:pt idx="81">
                  <c:v>1.0500000000000003</c:v>
                </c:pt>
                <c:pt idx="82">
                  <c:v>1.1000000000000003</c:v>
                </c:pt>
                <c:pt idx="83">
                  <c:v>1.1500000000000004</c:v>
                </c:pt>
                <c:pt idx="84">
                  <c:v>1.2000000000000004</c:v>
                </c:pt>
                <c:pt idx="85">
                  <c:v>1.2500000000000004</c:v>
                </c:pt>
                <c:pt idx="86">
                  <c:v>1.3000000000000005</c:v>
                </c:pt>
                <c:pt idx="87">
                  <c:v>1.3500000000000005</c:v>
                </c:pt>
                <c:pt idx="88">
                  <c:v>1.4000000000000006</c:v>
                </c:pt>
                <c:pt idx="89">
                  <c:v>1.4500000000000006</c:v>
                </c:pt>
                <c:pt idx="90">
                  <c:v>1.5000000000000007</c:v>
                </c:pt>
                <c:pt idx="91">
                  <c:v>1.5500000000000007</c:v>
                </c:pt>
                <c:pt idx="92">
                  <c:v>1.6000000000000008</c:v>
                </c:pt>
                <c:pt idx="93">
                  <c:v>1.6500000000000008</c:v>
                </c:pt>
                <c:pt idx="94">
                  <c:v>1.7000000000000008</c:v>
                </c:pt>
                <c:pt idx="95">
                  <c:v>1.7500000000000009</c:v>
                </c:pt>
                <c:pt idx="96">
                  <c:v>1.8000000000000009</c:v>
                </c:pt>
                <c:pt idx="97">
                  <c:v>1.850000000000001</c:v>
                </c:pt>
                <c:pt idx="98">
                  <c:v>1.900000000000001</c:v>
                </c:pt>
                <c:pt idx="99">
                  <c:v>1.9500000000000011</c:v>
                </c:pt>
                <c:pt idx="100">
                  <c:v>2.0000000000000009</c:v>
                </c:pt>
                <c:pt idx="101">
                  <c:v>2.0500000000000007</c:v>
                </c:pt>
                <c:pt idx="102">
                  <c:v>2.1000000000000005</c:v>
                </c:pt>
                <c:pt idx="103">
                  <c:v>2.1500000000000004</c:v>
                </c:pt>
                <c:pt idx="104">
                  <c:v>2.2000000000000002</c:v>
                </c:pt>
                <c:pt idx="105">
                  <c:v>2.25</c:v>
                </c:pt>
                <c:pt idx="106">
                  <c:v>2.2999999999999998</c:v>
                </c:pt>
                <c:pt idx="107">
                  <c:v>2.3499999999999996</c:v>
                </c:pt>
                <c:pt idx="108">
                  <c:v>2.3999999999999995</c:v>
                </c:pt>
                <c:pt idx="109">
                  <c:v>2.4499999999999993</c:v>
                </c:pt>
                <c:pt idx="110">
                  <c:v>2.4999999999999991</c:v>
                </c:pt>
                <c:pt idx="111">
                  <c:v>2.5499999999999989</c:v>
                </c:pt>
                <c:pt idx="112">
                  <c:v>2.5999999999999988</c:v>
                </c:pt>
                <c:pt idx="113">
                  <c:v>2.6499999999999986</c:v>
                </c:pt>
                <c:pt idx="114">
                  <c:v>2.6999999999999984</c:v>
                </c:pt>
                <c:pt idx="115">
                  <c:v>2.7499999999999982</c:v>
                </c:pt>
                <c:pt idx="116">
                  <c:v>2.799999999999998</c:v>
                </c:pt>
                <c:pt idx="117">
                  <c:v>2.8499999999999979</c:v>
                </c:pt>
                <c:pt idx="118">
                  <c:v>2.8999999999999977</c:v>
                </c:pt>
                <c:pt idx="119">
                  <c:v>2.9499999999999975</c:v>
                </c:pt>
                <c:pt idx="120">
                  <c:v>2.9999999999999973</c:v>
                </c:pt>
              </c:numCache>
            </c:numRef>
          </c:cat>
          <c:val>
            <c:numRef>
              <c:f>'Des. Taylor'!$F$5:$F$125</c:f>
              <c:numCache>
                <c:formatCode>General</c:formatCode>
                <c:ptCount val="12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1</c:v>
                </c:pt>
                <c:pt idx="101">
                  <c:v>1</c:v>
                </c:pt>
                <c:pt idx="102">
                  <c:v>1</c:v>
                </c:pt>
                <c:pt idx="103">
                  <c:v>1</c:v>
                </c:pt>
                <c:pt idx="104">
                  <c:v>1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980-4340-BF6A-659622DCBC9F}"/>
            </c:ext>
          </c:extLst>
        </c:ser>
        <c:ser>
          <c:idx val="2"/>
          <c:order val="2"/>
          <c:tx>
            <c:strRef>
              <c:f>'Des. Taylor'!$G$4</c:f>
              <c:strCache>
                <c:ptCount val="1"/>
                <c:pt idx="0">
                  <c:v>Tay-1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'Des. Taylor'!$A$5:$A$125</c:f>
              <c:numCache>
                <c:formatCode>General</c:formatCode>
                <c:ptCount val="121"/>
                <c:pt idx="0">
                  <c:v>-3</c:v>
                </c:pt>
                <c:pt idx="1">
                  <c:v>-2.95</c:v>
                </c:pt>
                <c:pt idx="2">
                  <c:v>-2.9000000000000004</c:v>
                </c:pt>
                <c:pt idx="3">
                  <c:v>-2.8500000000000005</c:v>
                </c:pt>
                <c:pt idx="4">
                  <c:v>-2.8000000000000007</c:v>
                </c:pt>
                <c:pt idx="5">
                  <c:v>-2.7500000000000009</c:v>
                </c:pt>
                <c:pt idx="6">
                  <c:v>-2.7000000000000011</c:v>
                </c:pt>
                <c:pt idx="7">
                  <c:v>-2.6500000000000012</c:v>
                </c:pt>
                <c:pt idx="8">
                  <c:v>-2.6000000000000014</c:v>
                </c:pt>
                <c:pt idx="9">
                  <c:v>-2.5500000000000016</c:v>
                </c:pt>
                <c:pt idx="10">
                  <c:v>-2.5000000000000018</c:v>
                </c:pt>
                <c:pt idx="11">
                  <c:v>-2.450000000000002</c:v>
                </c:pt>
                <c:pt idx="12">
                  <c:v>-2.4000000000000021</c:v>
                </c:pt>
                <c:pt idx="13">
                  <c:v>-2.3500000000000023</c:v>
                </c:pt>
                <c:pt idx="14">
                  <c:v>-2.3000000000000025</c:v>
                </c:pt>
                <c:pt idx="15">
                  <c:v>-2.2500000000000027</c:v>
                </c:pt>
                <c:pt idx="16">
                  <c:v>-2.2000000000000028</c:v>
                </c:pt>
                <c:pt idx="17">
                  <c:v>-2.150000000000003</c:v>
                </c:pt>
                <c:pt idx="18">
                  <c:v>-2.1000000000000032</c:v>
                </c:pt>
                <c:pt idx="19">
                  <c:v>-2.0500000000000034</c:v>
                </c:pt>
                <c:pt idx="20">
                  <c:v>-2.0000000000000036</c:v>
                </c:pt>
                <c:pt idx="21">
                  <c:v>-1.9500000000000035</c:v>
                </c:pt>
                <c:pt idx="22">
                  <c:v>-1.9000000000000035</c:v>
                </c:pt>
                <c:pt idx="23">
                  <c:v>-1.8500000000000034</c:v>
                </c:pt>
                <c:pt idx="24">
                  <c:v>-1.8000000000000034</c:v>
                </c:pt>
                <c:pt idx="25">
                  <c:v>-1.7500000000000033</c:v>
                </c:pt>
                <c:pt idx="26">
                  <c:v>-1.7000000000000033</c:v>
                </c:pt>
                <c:pt idx="27">
                  <c:v>-1.6500000000000032</c:v>
                </c:pt>
                <c:pt idx="28">
                  <c:v>-1.6000000000000032</c:v>
                </c:pt>
                <c:pt idx="29">
                  <c:v>-1.5500000000000032</c:v>
                </c:pt>
                <c:pt idx="30">
                  <c:v>-1.5000000000000031</c:v>
                </c:pt>
                <c:pt idx="31">
                  <c:v>-1.4500000000000031</c:v>
                </c:pt>
                <c:pt idx="32">
                  <c:v>-1.400000000000003</c:v>
                </c:pt>
                <c:pt idx="33">
                  <c:v>-1.350000000000003</c:v>
                </c:pt>
                <c:pt idx="34">
                  <c:v>-1.3000000000000029</c:v>
                </c:pt>
                <c:pt idx="35">
                  <c:v>-1.2500000000000029</c:v>
                </c:pt>
                <c:pt idx="36">
                  <c:v>-1.2000000000000028</c:v>
                </c:pt>
                <c:pt idx="37">
                  <c:v>-1.1500000000000028</c:v>
                </c:pt>
                <c:pt idx="38">
                  <c:v>-1.1000000000000028</c:v>
                </c:pt>
                <c:pt idx="39">
                  <c:v>-1.0500000000000027</c:v>
                </c:pt>
                <c:pt idx="40">
                  <c:v>-1.0000000000000027</c:v>
                </c:pt>
                <c:pt idx="41">
                  <c:v>-0.95000000000000262</c:v>
                </c:pt>
                <c:pt idx="42">
                  <c:v>-0.90000000000000258</c:v>
                </c:pt>
                <c:pt idx="43">
                  <c:v>-0.85000000000000253</c:v>
                </c:pt>
                <c:pt idx="44">
                  <c:v>-0.80000000000000249</c:v>
                </c:pt>
                <c:pt idx="45">
                  <c:v>-0.75000000000000244</c:v>
                </c:pt>
                <c:pt idx="46">
                  <c:v>-0.7000000000000024</c:v>
                </c:pt>
                <c:pt idx="47">
                  <c:v>-0.65000000000000235</c:v>
                </c:pt>
                <c:pt idx="48">
                  <c:v>-0.60000000000000231</c:v>
                </c:pt>
                <c:pt idx="49">
                  <c:v>-0.55000000000000226</c:v>
                </c:pt>
                <c:pt idx="50">
                  <c:v>-0.50000000000000222</c:v>
                </c:pt>
                <c:pt idx="51">
                  <c:v>-0.45000000000000223</c:v>
                </c:pt>
                <c:pt idx="52">
                  <c:v>-0.40000000000000224</c:v>
                </c:pt>
                <c:pt idx="53">
                  <c:v>-0.35000000000000225</c:v>
                </c:pt>
                <c:pt idx="54">
                  <c:v>-0.30000000000000226</c:v>
                </c:pt>
                <c:pt idx="55">
                  <c:v>-0.25000000000000228</c:v>
                </c:pt>
                <c:pt idx="56">
                  <c:v>-0.20000000000000229</c:v>
                </c:pt>
                <c:pt idx="57">
                  <c:v>-0.1500000000000023</c:v>
                </c:pt>
                <c:pt idx="58">
                  <c:v>-0.1000000000000023</c:v>
                </c:pt>
                <c:pt idx="59">
                  <c:v>-5.0000000000002293E-2</c:v>
                </c:pt>
                <c:pt idx="60">
                  <c:v>0</c:v>
                </c:pt>
                <c:pt idx="61">
                  <c:v>0.05</c:v>
                </c:pt>
                <c:pt idx="62">
                  <c:v>0.1</c:v>
                </c:pt>
                <c:pt idx="63">
                  <c:v>0.15000000000000002</c:v>
                </c:pt>
                <c:pt idx="64">
                  <c:v>0.2</c:v>
                </c:pt>
                <c:pt idx="65">
                  <c:v>0.25</c:v>
                </c:pt>
                <c:pt idx="66">
                  <c:v>0.3</c:v>
                </c:pt>
                <c:pt idx="67">
                  <c:v>0.35</c:v>
                </c:pt>
                <c:pt idx="68">
                  <c:v>0.39999999999999997</c:v>
                </c:pt>
                <c:pt idx="69">
                  <c:v>0.44999999999999996</c:v>
                </c:pt>
                <c:pt idx="70">
                  <c:v>0.49999999999999994</c:v>
                </c:pt>
                <c:pt idx="71">
                  <c:v>0.54999999999999993</c:v>
                </c:pt>
                <c:pt idx="72">
                  <c:v>0.6</c:v>
                </c:pt>
                <c:pt idx="73">
                  <c:v>0.65</c:v>
                </c:pt>
                <c:pt idx="74">
                  <c:v>0.70000000000000007</c:v>
                </c:pt>
                <c:pt idx="75">
                  <c:v>0.75000000000000011</c:v>
                </c:pt>
                <c:pt idx="76">
                  <c:v>0.80000000000000016</c:v>
                </c:pt>
                <c:pt idx="77">
                  <c:v>0.8500000000000002</c:v>
                </c:pt>
                <c:pt idx="78">
                  <c:v>0.90000000000000024</c:v>
                </c:pt>
                <c:pt idx="79">
                  <c:v>0.95000000000000029</c:v>
                </c:pt>
                <c:pt idx="80">
                  <c:v>1.0000000000000002</c:v>
                </c:pt>
                <c:pt idx="81">
                  <c:v>1.0500000000000003</c:v>
                </c:pt>
                <c:pt idx="82">
                  <c:v>1.1000000000000003</c:v>
                </c:pt>
                <c:pt idx="83">
                  <c:v>1.1500000000000004</c:v>
                </c:pt>
                <c:pt idx="84">
                  <c:v>1.2000000000000004</c:v>
                </c:pt>
                <c:pt idx="85">
                  <c:v>1.2500000000000004</c:v>
                </c:pt>
                <c:pt idx="86">
                  <c:v>1.3000000000000005</c:v>
                </c:pt>
                <c:pt idx="87">
                  <c:v>1.3500000000000005</c:v>
                </c:pt>
                <c:pt idx="88">
                  <c:v>1.4000000000000006</c:v>
                </c:pt>
                <c:pt idx="89">
                  <c:v>1.4500000000000006</c:v>
                </c:pt>
                <c:pt idx="90">
                  <c:v>1.5000000000000007</c:v>
                </c:pt>
                <c:pt idx="91">
                  <c:v>1.5500000000000007</c:v>
                </c:pt>
                <c:pt idx="92">
                  <c:v>1.6000000000000008</c:v>
                </c:pt>
                <c:pt idx="93">
                  <c:v>1.6500000000000008</c:v>
                </c:pt>
                <c:pt idx="94">
                  <c:v>1.7000000000000008</c:v>
                </c:pt>
                <c:pt idx="95">
                  <c:v>1.7500000000000009</c:v>
                </c:pt>
                <c:pt idx="96">
                  <c:v>1.8000000000000009</c:v>
                </c:pt>
                <c:pt idx="97">
                  <c:v>1.850000000000001</c:v>
                </c:pt>
                <c:pt idx="98">
                  <c:v>1.900000000000001</c:v>
                </c:pt>
                <c:pt idx="99">
                  <c:v>1.9500000000000011</c:v>
                </c:pt>
                <c:pt idx="100">
                  <c:v>2.0000000000000009</c:v>
                </c:pt>
                <c:pt idx="101">
                  <c:v>2.0500000000000007</c:v>
                </c:pt>
                <c:pt idx="102">
                  <c:v>2.1000000000000005</c:v>
                </c:pt>
                <c:pt idx="103">
                  <c:v>2.1500000000000004</c:v>
                </c:pt>
                <c:pt idx="104">
                  <c:v>2.2000000000000002</c:v>
                </c:pt>
                <c:pt idx="105">
                  <c:v>2.25</c:v>
                </c:pt>
                <c:pt idx="106">
                  <c:v>2.2999999999999998</c:v>
                </c:pt>
                <c:pt idx="107">
                  <c:v>2.3499999999999996</c:v>
                </c:pt>
                <c:pt idx="108">
                  <c:v>2.3999999999999995</c:v>
                </c:pt>
                <c:pt idx="109">
                  <c:v>2.4499999999999993</c:v>
                </c:pt>
                <c:pt idx="110">
                  <c:v>2.4999999999999991</c:v>
                </c:pt>
                <c:pt idx="111">
                  <c:v>2.5499999999999989</c:v>
                </c:pt>
                <c:pt idx="112">
                  <c:v>2.5999999999999988</c:v>
                </c:pt>
                <c:pt idx="113">
                  <c:v>2.6499999999999986</c:v>
                </c:pt>
                <c:pt idx="114">
                  <c:v>2.6999999999999984</c:v>
                </c:pt>
                <c:pt idx="115">
                  <c:v>2.7499999999999982</c:v>
                </c:pt>
                <c:pt idx="116">
                  <c:v>2.799999999999998</c:v>
                </c:pt>
                <c:pt idx="117">
                  <c:v>2.8499999999999979</c:v>
                </c:pt>
                <c:pt idx="118">
                  <c:v>2.8999999999999977</c:v>
                </c:pt>
                <c:pt idx="119">
                  <c:v>2.9499999999999975</c:v>
                </c:pt>
                <c:pt idx="120">
                  <c:v>2.9999999999999973</c:v>
                </c:pt>
              </c:numCache>
            </c:numRef>
          </c:cat>
          <c:val>
            <c:numRef>
              <c:f>'Des. Taylor'!$G$5:$G$125</c:f>
              <c:numCache>
                <c:formatCode>General</c:formatCode>
                <c:ptCount val="121"/>
                <c:pt idx="0">
                  <c:v>-2</c:v>
                </c:pt>
                <c:pt idx="1">
                  <c:v>-1.9500000000000002</c:v>
                </c:pt>
                <c:pt idx="2">
                  <c:v>-1.9000000000000004</c:v>
                </c:pt>
                <c:pt idx="3">
                  <c:v>-1.8500000000000005</c:v>
                </c:pt>
                <c:pt idx="4">
                  <c:v>-1.8000000000000007</c:v>
                </c:pt>
                <c:pt idx="5">
                  <c:v>-1.7500000000000009</c:v>
                </c:pt>
                <c:pt idx="6">
                  <c:v>-1.7000000000000011</c:v>
                </c:pt>
                <c:pt idx="7">
                  <c:v>-1.6500000000000012</c:v>
                </c:pt>
                <c:pt idx="8">
                  <c:v>-1.6000000000000014</c:v>
                </c:pt>
                <c:pt idx="9">
                  <c:v>-1.5500000000000016</c:v>
                </c:pt>
                <c:pt idx="10">
                  <c:v>-1.5000000000000018</c:v>
                </c:pt>
                <c:pt idx="11">
                  <c:v>-1.450000000000002</c:v>
                </c:pt>
                <c:pt idx="12">
                  <c:v>-1.4000000000000021</c:v>
                </c:pt>
                <c:pt idx="13">
                  <c:v>-1.3500000000000023</c:v>
                </c:pt>
                <c:pt idx="14">
                  <c:v>-1.3000000000000025</c:v>
                </c:pt>
                <c:pt idx="15">
                  <c:v>-1.2500000000000027</c:v>
                </c:pt>
                <c:pt idx="16">
                  <c:v>-1.2000000000000028</c:v>
                </c:pt>
                <c:pt idx="17">
                  <c:v>-1.150000000000003</c:v>
                </c:pt>
                <c:pt idx="18">
                  <c:v>-1.1000000000000032</c:v>
                </c:pt>
                <c:pt idx="19">
                  <c:v>-1.0500000000000034</c:v>
                </c:pt>
                <c:pt idx="20">
                  <c:v>-1.0000000000000036</c:v>
                </c:pt>
                <c:pt idx="21">
                  <c:v>-0.95000000000000351</c:v>
                </c:pt>
                <c:pt idx="22">
                  <c:v>-0.90000000000000346</c:v>
                </c:pt>
                <c:pt idx="23">
                  <c:v>-0.85000000000000342</c:v>
                </c:pt>
                <c:pt idx="24">
                  <c:v>-0.80000000000000338</c:v>
                </c:pt>
                <c:pt idx="25">
                  <c:v>-0.75000000000000333</c:v>
                </c:pt>
                <c:pt idx="26">
                  <c:v>-0.70000000000000329</c:v>
                </c:pt>
                <c:pt idx="27">
                  <c:v>-0.65000000000000324</c:v>
                </c:pt>
                <c:pt idx="28">
                  <c:v>-0.6000000000000032</c:v>
                </c:pt>
                <c:pt idx="29">
                  <c:v>-0.55000000000000315</c:v>
                </c:pt>
                <c:pt idx="30">
                  <c:v>-0.50000000000000311</c:v>
                </c:pt>
                <c:pt idx="31">
                  <c:v>-0.45000000000000306</c:v>
                </c:pt>
                <c:pt idx="32">
                  <c:v>-0.40000000000000302</c:v>
                </c:pt>
                <c:pt idx="33">
                  <c:v>-0.35000000000000298</c:v>
                </c:pt>
                <c:pt idx="34">
                  <c:v>-0.30000000000000293</c:v>
                </c:pt>
                <c:pt idx="35">
                  <c:v>-0.25000000000000289</c:v>
                </c:pt>
                <c:pt idx="36">
                  <c:v>-0.20000000000000284</c:v>
                </c:pt>
                <c:pt idx="37">
                  <c:v>-0.1500000000000028</c:v>
                </c:pt>
                <c:pt idx="38">
                  <c:v>-0.10000000000000275</c:v>
                </c:pt>
                <c:pt idx="39">
                  <c:v>-5.0000000000002709E-2</c:v>
                </c:pt>
                <c:pt idx="40">
                  <c:v>-2.6645352591003757E-15</c:v>
                </c:pt>
                <c:pt idx="41">
                  <c:v>4.999999999999738E-2</c:v>
                </c:pt>
                <c:pt idx="42">
                  <c:v>9.9999999999997424E-2</c:v>
                </c:pt>
                <c:pt idx="43">
                  <c:v>0.14999999999999747</c:v>
                </c:pt>
                <c:pt idx="44">
                  <c:v>0.19999999999999751</c:v>
                </c:pt>
                <c:pt idx="45">
                  <c:v>0.24999999999999756</c:v>
                </c:pt>
                <c:pt idx="46">
                  <c:v>0.2999999999999976</c:v>
                </c:pt>
                <c:pt idx="47">
                  <c:v>0.34999999999999765</c:v>
                </c:pt>
                <c:pt idx="48">
                  <c:v>0.39999999999999769</c:v>
                </c:pt>
                <c:pt idx="49">
                  <c:v>0.44999999999999774</c:v>
                </c:pt>
                <c:pt idx="50">
                  <c:v>0.49999999999999778</c:v>
                </c:pt>
                <c:pt idx="51">
                  <c:v>0.54999999999999782</c:v>
                </c:pt>
                <c:pt idx="52">
                  <c:v>0.59999999999999776</c:v>
                </c:pt>
                <c:pt idx="53">
                  <c:v>0.64999999999999769</c:v>
                </c:pt>
                <c:pt idx="54">
                  <c:v>0.69999999999999774</c:v>
                </c:pt>
                <c:pt idx="55">
                  <c:v>0.74999999999999778</c:v>
                </c:pt>
                <c:pt idx="56">
                  <c:v>0.79999999999999771</c:v>
                </c:pt>
                <c:pt idx="57">
                  <c:v>0.84999999999999765</c:v>
                </c:pt>
                <c:pt idx="58">
                  <c:v>0.89999999999999769</c:v>
                </c:pt>
                <c:pt idx="59">
                  <c:v>0.94999999999999774</c:v>
                </c:pt>
                <c:pt idx="60">
                  <c:v>1</c:v>
                </c:pt>
                <c:pt idx="61">
                  <c:v>1.05</c:v>
                </c:pt>
                <c:pt idx="62">
                  <c:v>1.1000000000000001</c:v>
                </c:pt>
                <c:pt idx="63">
                  <c:v>1.1499999999999999</c:v>
                </c:pt>
                <c:pt idx="64">
                  <c:v>1.2</c:v>
                </c:pt>
                <c:pt idx="65">
                  <c:v>1.25</c:v>
                </c:pt>
                <c:pt idx="66">
                  <c:v>1.3</c:v>
                </c:pt>
                <c:pt idx="67">
                  <c:v>1.35</c:v>
                </c:pt>
                <c:pt idx="68">
                  <c:v>1.4</c:v>
                </c:pt>
                <c:pt idx="69">
                  <c:v>1.45</c:v>
                </c:pt>
                <c:pt idx="70">
                  <c:v>1.5</c:v>
                </c:pt>
                <c:pt idx="71">
                  <c:v>1.5499999999999998</c:v>
                </c:pt>
                <c:pt idx="72">
                  <c:v>1.6</c:v>
                </c:pt>
                <c:pt idx="73">
                  <c:v>1.65</c:v>
                </c:pt>
                <c:pt idx="74">
                  <c:v>1.7000000000000002</c:v>
                </c:pt>
                <c:pt idx="75">
                  <c:v>1.75</c:v>
                </c:pt>
                <c:pt idx="76">
                  <c:v>1.8000000000000003</c:v>
                </c:pt>
                <c:pt idx="77">
                  <c:v>1.85</c:v>
                </c:pt>
                <c:pt idx="78">
                  <c:v>1.9000000000000004</c:v>
                </c:pt>
                <c:pt idx="79">
                  <c:v>1.9500000000000002</c:v>
                </c:pt>
                <c:pt idx="80">
                  <c:v>2</c:v>
                </c:pt>
                <c:pt idx="81">
                  <c:v>2.0500000000000003</c:v>
                </c:pt>
                <c:pt idx="82">
                  <c:v>2.1000000000000005</c:v>
                </c:pt>
                <c:pt idx="83">
                  <c:v>2.1500000000000004</c:v>
                </c:pt>
                <c:pt idx="84">
                  <c:v>2.2000000000000002</c:v>
                </c:pt>
                <c:pt idx="85">
                  <c:v>2.2500000000000004</c:v>
                </c:pt>
                <c:pt idx="86">
                  <c:v>2.3000000000000007</c:v>
                </c:pt>
                <c:pt idx="87">
                  <c:v>2.3500000000000005</c:v>
                </c:pt>
                <c:pt idx="88">
                  <c:v>2.4000000000000004</c:v>
                </c:pt>
                <c:pt idx="89">
                  <c:v>2.4500000000000006</c:v>
                </c:pt>
                <c:pt idx="90">
                  <c:v>2.5000000000000009</c:v>
                </c:pt>
                <c:pt idx="91">
                  <c:v>2.5500000000000007</c:v>
                </c:pt>
                <c:pt idx="92">
                  <c:v>2.6000000000000005</c:v>
                </c:pt>
                <c:pt idx="93">
                  <c:v>2.6500000000000008</c:v>
                </c:pt>
                <c:pt idx="94">
                  <c:v>2.7000000000000011</c:v>
                </c:pt>
                <c:pt idx="95">
                  <c:v>2.7500000000000009</c:v>
                </c:pt>
                <c:pt idx="96">
                  <c:v>2.8000000000000007</c:v>
                </c:pt>
                <c:pt idx="97">
                  <c:v>2.850000000000001</c:v>
                </c:pt>
                <c:pt idx="98">
                  <c:v>2.9000000000000012</c:v>
                </c:pt>
                <c:pt idx="99">
                  <c:v>2.9500000000000011</c:v>
                </c:pt>
                <c:pt idx="100">
                  <c:v>3.0000000000000009</c:v>
                </c:pt>
                <c:pt idx="101">
                  <c:v>3.0500000000000007</c:v>
                </c:pt>
                <c:pt idx="102">
                  <c:v>3.1000000000000005</c:v>
                </c:pt>
                <c:pt idx="103">
                  <c:v>3.1500000000000004</c:v>
                </c:pt>
                <c:pt idx="104">
                  <c:v>3.2</c:v>
                </c:pt>
                <c:pt idx="105">
                  <c:v>3.25</c:v>
                </c:pt>
                <c:pt idx="106">
                  <c:v>3.3</c:v>
                </c:pt>
                <c:pt idx="107">
                  <c:v>3.3499999999999996</c:v>
                </c:pt>
                <c:pt idx="108">
                  <c:v>3.3999999999999995</c:v>
                </c:pt>
                <c:pt idx="109">
                  <c:v>3.4499999999999993</c:v>
                </c:pt>
                <c:pt idx="110">
                  <c:v>3.4999999999999991</c:v>
                </c:pt>
                <c:pt idx="111">
                  <c:v>3.5499999999999989</c:v>
                </c:pt>
                <c:pt idx="112">
                  <c:v>3.5999999999999988</c:v>
                </c:pt>
                <c:pt idx="113">
                  <c:v>3.6499999999999986</c:v>
                </c:pt>
                <c:pt idx="114">
                  <c:v>3.6999999999999984</c:v>
                </c:pt>
                <c:pt idx="115">
                  <c:v>3.7499999999999982</c:v>
                </c:pt>
                <c:pt idx="116">
                  <c:v>3.799999999999998</c:v>
                </c:pt>
                <c:pt idx="117">
                  <c:v>3.8499999999999979</c:v>
                </c:pt>
                <c:pt idx="118">
                  <c:v>3.8999999999999977</c:v>
                </c:pt>
                <c:pt idx="119">
                  <c:v>3.9499999999999975</c:v>
                </c:pt>
                <c:pt idx="120">
                  <c:v>3.9999999999999973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980-4340-BF6A-659622DCBC9F}"/>
            </c:ext>
          </c:extLst>
        </c:ser>
        <c:ser>
          <c:idx val="3"/>
          <c:order val="3"/>
          <c:tx>
            <c:strRef>
              <c:f>'Des. Taylor'!$H$4</c:f>
              <c:strCache>
                <c:ptCount val="1"/>
                <c:pt idx="0">
                  <c:v>Tay-2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'Des. Taylor'!$A$5:$A$125</c:f>
              <c:numCache>
                <c:formatCode>General</c:formatCode>
                <c:ptCount val="121"/>
                <c:pt idx="0">
                  <c:v>-3</c:v>
                </c:pt>
                <c:pt idx="1">
                  <c:v>-2.95</c:v>
                </c:pt>
                <c:pt idx="2">
                  <c:v>-2.9000000000000004</c:v>
                </c:pt>
                <c:pt idx="3">
                  <c:v>-2.8500000000000005</c:v>
                </c:pt>
                <c:pt idx="4">
                  <c:v>-2.8000000000000007</c:v>
                </c:pt>
                <c:pt idx="5">
                  <c:v>-2.7500000000000009</c:v>
                </c:pt>
                <c:pt idx="6">
                  <c:v>-2.7000000000000011</c:v>
                </c:pt>
                <c:pt idx="7">
                  <c:v>-2.6500000000000012</c:v>
                </c:pt>
                <c:pt idx="8">
                  <c:v>-2.6000000000000014</c:v>
                </c:pt>
                <c:pt idx="9">
                  <c:v>-2.5500000000000016</c:v>
                </c:pt>
                <c:pt idx="10">
                  <c:v>-2.5000000000000018</c:v>
                </c:pt>
                <c:pt idx="11">
                  <c:v>-2.450000000000002</c:v>
                </c:pt>
                <c:pt idx="12">
                  <c:v>-2.4000000000000021</c:v>
                </c:pt>
                <c:pt idx="13">
                  <c:v>-2.3500000000000023</c:v>
                </c:pt>
                <c:pt idx="14">
                  <c:v>-2.3000000000000025</c:v>
                </c:pt>
                <c:pt idx="15">
                  <c:v>-2.2500000000000027</c:v>
                </c:pt>
                <c:pt idx="16">
                  <c:v>-2.2000000000000028</c:v>
                </c:pt>
                <c:pt idx="17">
                  <c:v>-2.150000000000003</c:v>
                </c:pt>
                <c:pt idx="18">
                  <c:v>-2.1000000000000032</c:v>
                </c:pt>
                <c:pt idx="19">
                  <c:v>-2.0500000000000034</c:v>
                </c:pt>
                <c:pt idx="20">
                  <c:v>-2.0000000000000036</c:v>
                </c:pt>
                <c:pt idx="21">
                  <c:v>-1.9500000000000035</c:v>
                </c:pt>
                <c:pt idx="22">
                  <c:v>-1.9000000000000035</c:v>
                </c:pt>
                <c:pt idx="23">
                  <c:v>-1.8500000000000034</c:v>
                </c:pt>
                <c:pt idx="24">
                  <c:v>-1.8000000000000034</c:v>
                </c:pt>
                <c:pt idx="25">
                  <c:v>-1.7500000000000033</c:v>
                </c:pt>
                <c:pt idx="26">
                  <c:v>-1.7000000000000033</c:v>
                </c:pt>
                <c:pt idx="27">
                  <c:v>-1.6500000000000032</c:v>
                </c:pt>
                <c:pt idx="28">
                  <c:v>-1.6000000000000032</c:v>
                </c:pt>
                <c:pt idx="29">
                  <c:v>-1.5500000000000032</c:v>
                </c:pt>
                <c:pt idx="30">
                  <c:v>-1.5000000000000031</c:v>
                </c:pt>
                <c:pt idx="31">
                  <c:v>-1.4500000000000031</c:v>
                </c:pt>
                <c:pt idx="32">
                  <c:v>-1.400000000000003</c:v>
                </c:pt>
                <c:pt idx="33">
                  <c:v>-1.350000000000003</c:v>
                </c:pt>
                <c:pt idx="34">
                  <c:v>-1.3000000000000029</c:v>
                </c:pt>
                <c:pt idx="35">
                  <c:v>-1.2500000000000029</c:v>
                </c:pt>
                <c:pt idx="36">
                  <c:v>-1.2000000000000028</c:v>
                </c:pt>
                <c:pt idx="37">
                  <c:v>-1.1500000000000028</c:v>
                </c:pt>
                <c:pt idx="38">
                  <c:v>-1.1000000000000028</c:v>
                </c:pt>
                <c:pt idx="39">
                  <c:v>-1.0500000000000027</c:v>
                </c:pt>
                <c:pt idx="40">
                  <c:v>-1.0000000000000027</c:v>
                </c:pt>
                <c:pt idx="41">
                  <c:v>-0.95000000000000262</c:v>
                </c:pt>
                <c:pt idx="42">
                  <c:v>-0.90000000000000258</c:v>
                </c:pt>
                <c:pt idx="43">
                  <c:v>-0.85000000000000253</c:v>
                </c:pt>
                <c:pt idx="44">
                  <c:v>-0.80000000000000249</c:v>
                </c:pt>
                <c:pt idx="45">
                  <c:v>-0.75000000000000244</c:v>
                </c:pt>
                <c:pt idx="46">
                  <c:v>-0.7000000000000024</c:v>
                </c:pt>
                <c:pt idx="47">
                  <c:v>-0.65000000000000235</c:v>
                </c:pt>
                <c:pt idx="48">
                  <c:v>-0.60000000000000231</c:v>
                </c:pt>
                <c:pt idx="49">
                  <c:v>-0.55000000000000226</c:v>
                </c:pt>
                <c:pt idx="50">
                  <c:v>-0.50000000000000222</c:v>
                </c:pt>
                <c:pt idx="51">
                  <c:v>-0.45000000000000223</c:v>
                </c:pt>
                <c:pt idx="52">
                  <c:v>-0.40000000000000224</c:v>
                </c:pt>
                <c:pt idx="53">
                  <c:v>-0.35000000000000225</c:v>
                </c:pt>
                <c:pt idx="54">
                  <c:v>-0.30000000000000226</c:v>
                </c:pt>
                <c:pt idx="55">
                  <c:v>-0.25000000000000228</c:v>
                </c:pt>
                <c:pt idx="56">
                  <c:v>-0.20000000000000229</c:v>
                </c:pt>
                <c:pt idx="57">
                  <c:v>-0.1500000000000023</c:v>
                </c:pt>
                <c:pt idx="58">
                  <c:v>-0.1000000000000023</c:v>
                </c:pt>
                <c:pt idx="59">
                  <c:v>-5.0000000000002293E-2</c:v>
                </c:pt>
                <c:pt idx="60">
                  <c:v>0</c:v>
                </c:pt>
                <c:pt idx="61">
                  <c:v>0.05</c:v>
                </c:pt>
                <c:pt idx="62">
                  <c:v>0.1</c:v>
                </c:pt>
                <c:pt idx="63">
                  <c:v>0.15000000000000002</c:v>
                </c:pt>
                <c:pt idx="64">
                  <c:v>0.2</c:v>
                </c:pt>
                <c:pt idx="65">
                  <c:v>0.25</c:v>
                </c:pt>
                <c:pt idx="66">
                  <c:v>0.3</c:v>
                </c:pt>
                <c:pt idx="67">
                  <c:v>0.35</c:v>
                </c:pt>
                <c:pt idx="68">
                  <c:v>0.39999999999999997</c:v>
                </c:pt>
                <c:pt idx="69">
                  <c:v>0.44999999999999996</c:v>
                </c:pt>
                <c:pt idx="70">
                  <c:v>0.49999999999999994</c:v>
                </c:pt>
                <c:pt idx="71">
                  <c:v>0.54999999999999993</c:v>
                </c:pt>
                <c:pt idx="72">
                  <c:v>0.6</c:v>
                </c:pt>
                <c:pt idx="73">
                  <c:v>0.65</c:v>
                </c:pt>
                <c:pt idx="74">
                  <c:v>0.70000000000000007</c:v>
                </c:pt>
                <c:pt idx="75">
                  <c:v>0.75000000000000011</c:v>
                </c:pt>
                <c:pt idx="76">
                  <c:v>0.80000000000000016</c:v>
                </c:pt>
                <c:pt idx="77">
                  <c:v>0.8500000000000002</c:v>
                </c:pt>
                <c:pt idx="78">
                  <c:v>0.90000000000000024</c:v>
                </c:pt>
                <c:pt idx="79">
                  <c:v>0.95000000000000029</c:v>
                </c:pt>
                <c:pt idx="80">
                  <c:v>1.0000000000000002</c:v>
                </c:pt>
                <c:pt idx="81">
                  <c:v>1.0500000000000003</c:v>
                </c:pt>
                <c:pt idx="82">
                  <c:v>1.1000000000000003</c:v>
                </c:pt>
                <c:pt idx="83">
                  <c:v>1.1500000000000004</c:v>
                </c:pt>
                <c:pt idx="84">
                  <c:v>1.2000000000000004</c:v>
                </c:pt>
                <c:pt idx="85">
                  <c:v>1.2500000000000004</c:v>
                </c:pt>
                <c:pt idx="86">
                  <c:v>1.3000000000000005</c:v>
                </c:pt>
                <c:pt idx="87">
                  <c:v>1.3500000000000005</c:v>
                </c:pt>
                <c:pt idx="88">
                  <c:v>1.4000000000000006</c:v>
                </c:pt>
                <c:pt idx="89">
                  <c:v>1.4500000000000006</c:v>
                </c:pt>
                <c:pt idx="90">
                  <c:v>1.5000000000000007</c:v>
                </c:pt>
                <c:pt idx="91">
                  <c:v>1.5500000000000007</c:v>
                </c:pt>
                <c:pt idx="92">
                  <c:v>1.6000000000000008</c:v>
                </c:pt>
                <c:pt idx="93">
                  <c:v>1.6500000000000008</c:v>
                </c:pt>
                <c:pt idx="94">
                  <c:v>1.7000000000000008</c:v>
                </c:pt>
                <c:pt idx="95">
                  <c:v>1.7500000000000009</c:v>
                </c:pt>
                <c:pt idx="96">
                  <c:v>1.8000000000000009</c:v>
                </c:pt>
                <c:pt idx="97">
                  <c:v>1.850000000000001</c:v>
                </c:pt>
                <c:pt idx="98">
                  <c:v>1.900000000000001</c:v>
                </c:pt>
                <c:pt idx="99">
                  <c:v>1.9500000000000011</c:v>
                </c:pt>
                <c:pt idx="100">
                  <c:v>2.0000000000000009</c:v>
                </c:pt>
                <c:pt idx="101">
                  <c:v>2.0500000000000007</c:v>
                </c:pt>
                <c:pt idx="102">
                  <c:v>2.1000000000000005</c:v>
                </c:pt>
                <c:pt idx="103">
                  <c:v>2.1500000000000004</c:v>
                </c:pt>
                <c:pt idx="104">
                  <c:v>2.2000000000000002</c:v>
                </c:pt>
                <c:pt idx="105">
                  <c:v>2.25</c:v>
                </c:pt>
                <c:pt idx="106">
                  <c:v>2.2999999999999998</c:v>
                </c:pt>
                <c:pt idx="107">
                  <c:v>2.3499999999999996</c:v>
                </c:pt>
                <c:pt idx="108">
                  <c:v>2.3999999999999995</c:v>
                </c:pt>
                <c:pt idx="109">
                  <c:v>2.4499999999999993</c:v>
                </c:pt>
                <c:pt idx="110">
                  <c:v>2.4999999999999991</c:v>
                </c:pt>
                <c:pt idx="111">
                  <c:v>2.5499999999999989</c:v>
                </c:pt>
                <c:pt idx="112">
                  <c:v>2.5999999999999988</c:v>
                </c:pt>
                <c:pt idx="113">
                  <c:v>2.6499999999999986</c:v>
                </c:pt>
                <c:pt idx="114">
                  <c:v>2.6999999999999984</c:v>
                </c:pt>
                <c:pt idx="115">
                  <c:v>2.7499999999999982</c:v>
                </c:pt>
                <c:pt idx="116">
                  <c:v>2.799999999999998</c:v>
                </c:pt>
                <c:pt idx="117">
                  <c:v>2.8499999999999979</c:v>
                </c:pt>
                <c:pt idx="118">
                  <c:v>2.8999999999999977</c:v>
                </c:pt>
                <c:pt idx="119">
                  <c:v>2.9499999999999975</c:v>
                </c:pt>
                <c:pt idx="120">
                  <c:v>2.9999999999999973</c:v>
                </c:pt>
              </c:numCache>
            </c:numRef>
          </c:cat>
          <c:val>
            <c:numRef>
              <c:f>'Des. Taylor'!$H$5:$H$125</c:f>
              <c:numCache>
                <c:formatCode>General</c:formatCode>
                <c:ptCount val="121"/>
                <c:pt idx="0">
                  <c:v>2.5</c:v>
                </c:pt>
                <c:pt idx="1">
                  <c:v>2.4012500000000001</c:v>
                </c:pt>
                <c:pt idx="2">
                  <c:v>2.3050000000000006</c:v>
                </c:pt>
                <c:pt idx="3">
                  <c:v>2.2112500000000006</c:v>
                </c:pt>
                <c:pt idx="4">
                  <c:v>2.1200000000000014</c:v>
                </c:pt>
                <c:pt idx="5">
                  <c:v>2.0312500000000018</c:v>
                </c:pt>
                <c:pt idx="6">
                  <c:v>1.9450000000000016</c:v>
                </c:pt>
                <c:pt idx="7">
                  <c:v>1.8612500000000018</c:v>
                </c:pt>
                <c:pt idx="8">
                  <c:v>1.7800000000000025</c:v>
                </c:pt>
                <c:pt idx="9">
                  <c:v>1.7012500000000026</c:v>
                </c:pt>
                <c:pt idx="10">
                  <c:v>1.6250000000000027</c:v>
                </c:pt>
                <c:pt idx="11">
                  <c:v>1.5512500000000027</c:v>
                </c:pt>
                <c:pt idx="12">
                  <c:v>1.4800000000000031</c:v>
                </c:pt>
                <c:pt idx="13">
                  <c:v>1.411250000000003</c:v>
                </c:pt>
                <c:pt idx="14">
                  <c:v>1.3450000000000033</c:v>
                </c:pt>
                <c:pt idx="15">
                  <c:v>1.2812500000000036</c:v>
                </c:pt>
                <c:pt idx="16">
                  <c:v>1.2200000000000033</c:v>
                </c:pt>
                <c:pt idx="17">
                  <c:v>1.1612500000000034</c:v>
                </c:pt>
                <c:pt idx="18">
                  <c:v>1.1050000000000035</c:v>
                </c:pt>
                <c:pt idx="19">
                  <c:v>1.0512500000000036</c:v>
                </c:pt>
                <c:pt idx="20">
                  <c:v>1.0000000000000036</c:v>
                </c:pt>
                <c:pt idx="21">
                  <c:v>0.95125000000000326</c:v>
                </c:pt>
                <c:pt idx="22">
                  <c:v>0.90500000000000314</c:v>
                </c:pt>
                <c:pt idx="23">
                  <c:v>0.86125000000000296</c:v>
                </c:pt>
                <c:pt idx="24">
                  <c:v>0.82000000000000273</c:v>
                </c:pt>
                <c:pt idx="25">
                  <c:v>0.78125000000000244</c:v>
                </c:pt>
                <c:pt idx="26">
                  <c:v>0.74500000000000233</c:v>
                </c:pt>
                <c:pt idx="27">
                  <c:v>0.71125000000000216</c:v>
                </c:pt>
                <c:pt idx="28">
                  <c:v>0.68000000000000194</c:v>
                </c:pt>
                <c:pt idx="29">
                  <c:v>0.65125000000000166</c:v>
                </c:pt>
                <c:pt idx="30">
                  <c:v>0.62500000000000155</c:v>
                </c:pt>
                <c:pt idx="31">
                  <c:v>0.60125000000000139</c:v>
                </c:pt>
                <c:pt idx="32">
                  <c:v>0.58000000000000118</c:v>
                </c:pt>
                <c:pt idx="33">
                  <c:v>0.56125000000000103</c:v>
                </c:pt>
                <c:pt idx="34">
                  <c:v>0.54500000000000093</c:v>
                </c:pt>
                <c:pt idx="35">
                  <c:v>0.53125000000000067</c:v>
                </c:pt>
                <c:pt idx="36">
                  <c:v>0.52000000000000057</c:v>
                </c:pt>
                <c:pt idx="37">
                  <c:v>0.51125000000000043</c:v>
                </c:pt>
                <c:pt idx="38">
                  <c:v>0.50500000000000023</c:v>
                </c:pt>
                <c:pt idx="39">
                  <c:v>0.50125000000000008</c:v>
                </c:pt>
                <c:pt idx="40">
                  <c:v>0.5</c:v>
                </c:pt>
                <c:pt idx="41">
                  <c:v>0.50124999999999986</c:v>
                </c:pt>
                <c:pt idx="42">
                  <c:v>0.50499999999999967</c:v>
                </c:pt>
                <c:pt idx="43">
                  <c:v>0.51124999999999954</c:v>
                </c:pt>
                <c:pt idx="44">
                  <c:v>0.51999999999999957</c:v>
                </c:pt>
                <c:pt idx="45">
                  <c:v>0.53124999999999933</c:v>
                </c:pt>
                <c:pt idx="46">
                  <c:v>0.54499999999999926</c:v>
                </c:pt>
                <c:pt idx="47">
                  <c:v>0.56124999999999914</c:v>
                </c:pt>
                <c:pt idx="48">
                  <c:v>0.57999999999999907</c:v>
                </c:pt>
                <c:pt idx="49">
                  <c:v>0.60124999999999895</c:v>
                </c:pt>
                <c:pt idx="50">
                  <c:v>0.62499999999999889</c:v>
                </c:pt>
                <c:pt idx="51">
                  <c:v>0.65124999999999877</c:v>
                </c:pt>
                <c:pt idx="52">
                  <c:v>0.67999999999999861</c:v>
                </c:pt>
                <c:pt idx="53">
                  <c:v>0.71124999999999849</c:v>
                </c:pt>
                <c:pt idx="54">
                  <c:v>0.74499999999999844</c:v>
                </c:pt>
                <c:pt idx="55">
                  <c:v>0.78124999999999833</c:v>
                </c:pt>
                <c:pt idx="56">
                  <c:v>0.81999999999999817</c:v>
                </c:pt>
                <c:pt idx="57">
                  <c:v>0.86124999999999796</c:v>
                </c:pt>
                <c:pt idx="58">
                  <c:v>0.90499999999999792</c:v>
                </c:pt>
                <c:pt idx="59">
                  <c:v>0.95124999999999782</c:v>
                </c:pt>
                <c:pt idx="60">
                  <c:v>1</c:v>
                </c:pt>
                <c:pt idx="61">
                  <c:v>1.05125</c:v>
                </c:pt>
                <c:pt idx="62">
                  <c:v>1.105</c:v>
                </c:pt>
                <c:pt idx="63">
                  <c:v>1.1612499999999999</c:v>
                </c:pt>
                <c:pt idx="64">
                  <c:v>1.22</c:v>
                </c:pt>
                <c:pt idx="65">
                  <c:v>1.28125</c:v>
                </c:pt>
                <c:pt idx="66">
                  <c:v>1.345</c:v>
                </c:pt>
                <c:pt idx="67">
                  <c:v>1.4112500000000001</c:v>
                </c:pt>
                <c:pt idx="68">
                  <c:v>1.48</c:v>
                </c:pt>
                <c:pt idx="69">
                  <c:v>1.55125</c:v>
                </c:pt>
                <c:pt idx="70">
                  <c:v>1.625</c:v>
                </c:pt>
                <c:pt idx="71">
                  <c:v>1.7012499999999997</c:v>
                </c:pt>
                <c:pt idx="72">
                  <c:v>1.78</c:v>
                </c:pt>
                <c:pt idx="73">
                  <c:v>1.8612499999999998</c:v>
                </c:pt>
                <c:pt idx="74">
                  <c:v>1.9450000000000003</c:v>
                </c:pt>
                <c:pt idx="75">
                  <c:v>2.03125</c:v>
                </c:pt>
                <c:pt idx="76">
                  <c:v>2.1200000000000006</c:v>
                </c:pt>
                <c:pt idx="77">
                  <c:v>2.2112500000000002</c:v>
                </c:pt>
                <c:pt idx="78">
                  <c:v>2.3050000000000006</c:v>
                </c:pt>
                <c:pt idx="79">
                  <c:v>2.4012500000000006</c:v>
                </c:pt>
                <c:pt idx="80">
                  <c:v>2.5</c:v>
                </c:pt>
                <c:pt idx="81">
                  <c:v>2.6012500000000003</c:v>
                </c:pt>
                <c:pt idx="82">
                  <c:v>2.705000000000001</c:v>
                </c:pt>
                <c:pt idx="83">
                  <c:v>2.8112500000000007</c:v>
                </c:pt>
                <c:pt idx="84">
                  <c:v>2.9200000000000008</c:v>
                </c:pt>
                <c:pt idx="85">
                  <c:v>3.0312500000000009</c:v>
                </c:pt>
                <c:pt idx="86">
                  <c:v>3.1450000000000014</c:v>
                </c:pt>
                <c:pt idx="87">
                  <c:v>3.2612500000000013</c:v>
                </c:pt>
                <c:pt idx="88">
                  <c:v>3.3800000000000012</c:v>
                </c:pt>
                <c:pt idx="89">
                  <c:v>3.5012500000000015</c:v>
                </c:pt>
                <c:pt idx="90">
                  <c:v>3.6250000000000018</c:v>
                </c:pt>
                <c:pt idx="91">
                  <c:v>3.7512500000000015</c:v>
                </c:pt>
                <c:pt idx="92">
                  <c:v>3.8800000000000017</c:v>
                </c:pt>
                <c:pt idx="93">
                  <c:v>4.0112500000000022</c:v>
                </c:pt>
                <c:pt idx="94">
                  <c:v>4.1450000000000022</c:v>
                </c:pt>
                <c:pt idx="95">
                  <c:v>4.2812500000000027</c:v>
                </c:pt>
                <c:pt idx="96">
                  <c:v>4.4200000000000026</c:v>
                </c:pt>
                <c:pt idx="97">
                  <c:v>4.5612500000000029</c:v>
                </c:pt>
                <c:pt idx="98">
                  <c:v>4.7050000000000036</c:v>
                </c:pt>
                <c:pt idx="99">
                  <c:v>4.8512500000000029</c:v>
                </c:pt>
                <c:pt idx="100">
                  <c:v>5.0000000000000027</c:v>
                </c:pt>
                <c:pt idx="101">
                  <c:v>5.1512500000000028</c:v>
                </c:pt>
                <c:pt idx="102">
                  <c:v>5.3050000000000015</c:v>
                </c:pt>
                <c:pt idx="103">
                  <c:v>5.4612500000000015</c:v>
                </c:pt>
                <c:pt idx="104">
                  <c:v>5.620000000000001</c:v>
                </c:pt>
                <c:pt idx="105">
                  <c:v>5.78125</c:v>
                </c:pt>
                <c:pt idx="106">
                  <c:v>5.9449999999999994</c:v>
                </c:pt>
                <c:pt idx="107">
                  <c:v>6.1112499999999983</c:v>
                </c:pt>
                <c:pt idx="108">
                  <c:v>6.2799999999999976</c:v>
                </c:pt>
                <c:pt idx="109">
                  <c:v>6.4512499999999982</c:v>
                </c:pt>
                <c:pt idx="110">
                  <c:v>6.6249999999999964</c:v>
                </c:pt>
                <c:pt idx="111">
                  <c:v>6.801249999999996</c:v>
                </c:pt>
                <c:pt idx="112">
                  <c:v>6.9799999999999951</c:v>
                </c:pt>
                <c:pt idx="113">
                  <c:v>7.1612499999999955</c:v>
                </c:pt>
                <c:pt idx="114">
                  <c:v>7.3449999999999935</c:v>
                </c:pt>
                <c:pt idx="115">
                  <c:v>7.5312499999999929</c:v>
                </c:pt>
                <c:pt idx="116">
                  <c:v>7.7199999999999926</c:v>
                </c:pt>
                <c:pt idx="117">
                  <c:v>7.9112499999999919</c:v>
                </c:pt>
                <c:pt idx="118">
                  <c:v>8.1049999999999898</c:v>
                </c:pt>
                <c:pt idx="119">
                  <c:v>8.3012499999999889</c:v>
                </c:pt>
                <c:pt idx="120">
                  <c:v>8.4999999999999893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980-4340-BF6A-659622DCBC9F}"/>
            </c:ext>
          </c:extLst>
        </c:ser>
        <c:ser>
          <c:idx val="4"/>
          <c:order val="4"/>
          <c:tx>
            <c:strRef>
              <c:f>'Des. Taylor'!$I$4</c:f>
              <c:strCache>
                <c:ptCount val="1"/>
                <c:pt idx="0">
                  <c:v>Tay-3</c:v>
                </c:pt>
              </c:strCache>
            </c:strRef>
          </c:tx>
          <c:spPr>
            <a:ln w="28575" cap="rnd">
              <a:solidFill>
                <a:schemeClr val="accent5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'Des. Taylor'!$A$5:$A$125</c:f>
              <c:numCache>
                <c:formatCode>General</c:formatCode>
                <c:ptCount val="121"/>
                <c:pt idx="0">
                  <c:v>-3</c:v>
                </c:pt>
                <c:pt idx="1">
                  <c:v>-2.95</c:v>
                </c:pt>
                <c:pt idx="2">
                  <c:v>-2.9000000000000004</c:v>
                </c:pt>
                <c:pt idx="3">
                  <c:v>-2.8500000000000005</c:v>
                </c:pt>
                <c:pt idx="4">
                  <c:v>-2.8000000000000007</c:v>
                </c:pt>
                <c:pt idx="5">
                  <c:v>-2.7500000000000009</c:v>
                </c:pt>
                <c:pt idx="6">
                  <c:v>-2.7000000000000011</c:v>
                </c:pt>
                <c:pt idx="7">
                  <c:v>-2.6500000000000012</c:v>
                </c:pt>
                <c:pt idx="8">
                  <c:v>-2.6000000000000014</c:v>
                </c:pt>
                <c:pt idx="9">
                  <c:v>-2.5500000000000016</c:v>
                </c:pt>
                <c:pt idx="10">
                  <c:v>-2.5000000000000018</c:v>
                </c:pt>
                <c:pt idx="11">
                  <c:v>-2.450000000000002</c:v>
                </c:pt>
                <c:pt idx="12">
                  <c:v>-2.4000000000000021</c:v>
                </c:pt>
                <c:pt idx="13">
                  <c:v>-2.3500000000000023</c:v>
                </c:pt>
                <c:pt idx="14">
                  <c:v>-2.3000000000000025</c:v>
                </c:pt>
                <c:pt idx="15">
                  <c:v>-2.2500000000000027</c:v>
                </c:pt>
                <c:pt idx="16">
                  <c:v>-2.2000000000000028</c:v>
                </c:pt>
                <c:pt idx="17">
                  <c:v>-2.150000000000003</c:v>
                </c:pt>
                <c:pt idx="18">
                  <c:v>-2.1000000000000032</c:v>
                </c:pt>
                <c:pt idx="19">
                  <c:v>-2.0500000000000034</c:v>
                </c:pt>
                <c:pt idx="20">
                  <c:v>-2.0000000000000036</c:v>
                </c:pt>
                <c:pt idx="21">
                  <c:v>-1.9500000000000035</c:v>
                </c:pt>
                <c:pt idx="22">
                  <c:v>-1.9000000000000035</c:v>
                </c:pt>
                <c:pt idx="23">
                  <c:v>-1.8500000000000034</c:v>
                </c:pt>
                <c:pt idx="24">
                  <c:v>-1.8000000000000034</c:v>
                </c:pt>
                <c:pt idx="25">
                  <c:v>-1.7500000000000033</c:v>
                </c:pt>
                <c:pt idx="26">
                  <c:v>-1.7000000000000033</c:v>
                </c:pt>
                <c:pt idx="27">
                  <c:v>-1.6500000000000032</c:v>
                </c:pt>
                <c:pt idx="28">
                  <c:v>-1.6000000000000032</c:v>
                </c:pt>
                <c:pt idx="29">
                  <c:v>-1.5500000000000032</c:v>
                </c:pt>
                <c:pt idx="30">
                  <c:v>-1.5000000000000031</c:v>
                </c:pt>
                <c:pt idx="31">
                  <c:v>-1.4500000000000031</c:v>
                </c:pt>
                <c:pt idx="32">
                  <c:v>-1.400000000000003</c:v>
                </c:pt>
                <c:pt idx="33">
                  <c:v>-1.350000000000003</c:v>
                </c:pt>
                <c:pt idx="34">
                  <c:v>-1.3000000000000029</c:v>
                </c:pt>
                <c:pt idx="35">
                  <c:v>-1.2500000000000029</c:v>
                </c:pt>
                <c:pt idx="36">
                  <c:v>-1.2000000000000028</c:v>
                </c:pt>
                <c:pt idx="37">
                  <c:v>-1.1500000000000028</c:v>
                </c:pt>
                <c:pt idx="38">
                  <c:v>-1.1000000000000028</c:v>
                </c:pt>
                <c:pt idx="39">
                  <c:v>-1.0500000000000027</c:v>
                </c:pt>
                <c:pt idx="40">
                  <c:v>-1.0000000000000027</c:v>
                </c:pt>
                <c:pt idx="41">
                  <c:v>-0.95000000000000262</c:v>
                </c:pt>
                <c:pt idx="42">
                  <c:v>-0.90000000000000258</c:v>
                </c:pt>
                <c:pt idx="43">
                  <c:v>-0.85000000000000253</c:v>
                </c:pt>
                <c:pt idx="44">
                  <c:v>-0.80000000000000249</c:v>
                </c:pt>
                <c:pt idx="45">
                  <c:v>-0.75000000000000244</c:v>
                </c:pt>
                <c:pt idx="46">
                  <c:v>-0.7000000000000024</c:v>
                </c:pt>
                <c:pt idx="47">
                  <c:v>-0.65000000000000235</c:v>
                </c:pt>
                <c:pt idx="48">
                  <c:v>-0.60000000000000231</c:v>
                </c:pt>
                <c:pt idx="49">
                  <c:v>-0.55000000000000226</c:v>
                </c:pt>
                <c:pt idx="50">
                  <c:v>-0.50000000000000222</c:v>
                </c:pt>
                <c:pt idx="51">
                  <c:v>-0.45000000000000223</c:v>
                </c:pt>
                <c:pt idx="52">
                  <c:v>-0.40000000000000224</c:v>
                </c:pt>
                <c:pt idx="53">
                  <c:v>-0.35000000000000225</c:v>
                </c:pt>
                <c:pt idx="54">
                  <c:v>-0.30000000000000226</c:v>
                </c:pt>
                <c:pt idx="55">
                  <c:v>-0.25000000000000228</c:v>
                </c:pt>
                <c:pt idx="56">
                  <c:v>-0.20000000000000229</c:v>
                </c:pt>
                <c:pt idx="57">
                  <c:v>-0.1500000000000023</c:v>
                </c:pt>
                <c:pt idx="58">
                  <c:v>-0.1000000000000023</c:v>
                </c:pt>
                <c:pt idx="59">
                  <c:v>-5.0000000000002293E-2</c:v>
                </c:pt>
                <c:pt idx="60">
                  <c:v>0</c:v>
                </c:pt>
                <c:pt idx="61">
                  <c:v>0.05</c:v>
                </c:pt>
                <c:pt idx="62">
                  <c:v>0.1</c:v>
                </c:pt>
                <c:pt idx="63">
                  <c:v>0.15000000000000002</c:v>
                </c:pt>
                <c:pt idx="64">
                  <c:v>0.2</c:v>
                </c:pt>
                <c:pt idx="65">
                  <c:v>0.25</c:v>
                </c:pt>
                <c:pt idx="66">
                  <c:v>0.3</c:v>
                </c:pt>
                <c:pt idx="67">
                  <c:v>0.35</c:v>
                </c:pt>
                <c:pt idx="68">
                  <c:v>0.39999999999999997</c:v>
                </c:pt>
                <c:pt idx="69">
                  <c:v>0.44999999999999996</c:v>
                </c:pt>
                <c:pt idx="70">
                  <c:v>0.49999999999999994</c:v>
                </c:pt>
                <c:pt idx="71">
                  <c:v>0.54999999999999993</c:v>
                </c:pt>
                <c:pt idx="72">
                  <c:v>0.6</c:v>
                </c:pt>
                <c:pt idx="73">
                  <c:v>0.65</c:v>
                </c:pt>
                <c:pt idx="74">
                  <c:v>0.70000000000000007</c:v>
                </c:pt>
                <c:pt idx="75">
                  <c:v>0.75000000000000011</c:v>
                </c:pt>
                <c:pt idx="76">
                  <c:v>0.80000000000000016</c:v>
                </c:pt>
                <c:pt idx="77">
                  <c:v>0.8500000000000002</c:v>
                </c:pt>
                <c:pt idx="78">
                  <c:v>0.90000000000000024</c:v>
                </c:pt>
                <c:pt idx="79">
                  <c:v>0.95000000000000029</c:v>
                </c:pt>
                <c:pt idx="80">
                  <c:v>1.0000000000000002</c:v>
                </c:pt>
                <c:pt idx="81">
                  <c:v>1.0500000000000003</c:v>
                </c:pt>
                <c:pt idx="82">
                  <c:v>1.1000000000000003</c:v>
                </c:pt>
                <c:pt idx="83">
                  <c:v>1.1500000000000004</c:v>
                </c:pt>
                <c:pt idx="84">
                  <c:v>1.2000000000000004</c:v>
                </c:pt>
                <c:pt idx="85">
                  <c:v>1.2500000000000004</c:v>
                </c:pt>
                <c:pt idx="86">
                  <c:v>1.3000000000000005</c:v>
                </c:pt>
                <c:pt idx="87">
                  <c:v>1.3500000000000005</c:v>
                </c:pt>
                <c:pt idx="88">
                  <c:v>1.4000000000000006</c:v>
                </c:pt>
                <c:pt idx="89">
                  <c:v>1.4500000000000006</c:v>
                </c:pt>
                <c:pt idx="90">
                  <c:v>1.5000000000000007</c:v>
                </c:pt>
                <c:pt idx="91">
                  <c:v>1.5500000000000007</c:v>
                </c:pt>
                <c:pt idx="92">
                  <c:v>1.6000000000000008</c:v>
                </c:pt>
                <c:pt idx="93">
                  <c:v>1.6500000000000008</c:v>
                </c:pt>
                <c:pt idx="94">
                  <c:v>1.7000000000000008</c:v>
                </c:pt>
                <c:pt idx="95">
                  <c:v>1.7500000000000009</c:v>
                </c:pt>
                <c:pt idx="96">
                  <c:v>1.8000000000000009</c:v>
                </c:pt>
                <c:pt idx="97">
                  <c:v>1.850000000000001</c:v>
                </c:pt>
                <c:pt idx="98">
                  <c:v>1.900000000000001</c:v>
                </c:pt>
                <c:pt idx="99">
                  <c:v>1.9500000000000011</c:v>
                </c:pt>
                <c:pt idx="100">
                  <c:v>2.0000000000000009</c:v>
                </c:pt>
                <c:pt idx="101">
                  <c:v>2.0500000000000007</c:v>
                </c:pt>
                <c:pt idx="102">
                  <c:v>2.1000000000000005</c:v>
                </c:pt>
                <c:pt idx="103">
                  <c:v>2.1500000000000004</c:v>
                </c:pt>
                <c:pt idx="104">
                  <c:v>2.2000000000000002</c:v>
                </c:pt>
                <c:pt idx="105">
                  <c:v>2.25</c:v>
                </c:pt>
                <c:pt idx="106">
                  <c:v>2.2999999999999998</c:v>
                </c:pt>
                <c:pt idx="107">
                  <c:v>2.3499999999999996</c:v>
                </c:pt>
                <c:pt idx="108">
                  <c:v>2.3999999999999995</c:v>
                </c:pt>
                <c:pt idx="109">
                  <c:v>2.4499999999999993</c:v>
                </c:pt>
                <c:pt idx="110">
                  <c:v>2.4999999999999991</c:v>
                </c:pt>
                <c:pt idx="111">
                  <c:v>2.5499999999999989</c:v>
                </c:pt>
                <c:pt idx="112">
                  <c:v>2.5999999999999988</c:v>
                </c:pt>
                <c:pt idx="113">
                  <c:v>2.6499999999999986</c:v>
                </c:pt>
                <c:pt idx="114">
                  <c:v>2.6999999999999984</c:v>
                </c:pt>
                <c:pt idx="115">
                  <c:v>2.7499999999999982</c:v>
                </c:pt>
                <c:pt idx="116">
                  <c:v>2.799999999999998</c:v>
                </c:pt>
                <c:pt idx="117">
                  <c:v>2.8499999999999979</c:v>
                </c:pt>
                <c:pt idx="118">
                  <c:v>2.8999999999999977</c:v>
                </c:pt>
                <c:pt idx="119">
                  <c:v>2.9499999999999975</c:v>
                </c:pt>
                <c:pt idx="120">
                  <c:v>2.9999999999999973</c:v>
                </c:pt>
              </c:numCache>
            </c:numRef>
          </c:cat>
          <c:val>
            <c:numRef>
              <c:f>'Des. Taylor'!$I$5:$I$125</c:f>
              <c:numCache>
                <c:formatCode>General</c:formatCode>
                <c:ptCount val="121"/>
                <c:pt idx="0">
                  <c:v>-2</c:v>
                </c:pt>
                <c:pt idx="1">
                  <c:v>-1.8774791666666673</c:v>
                </c:pt>
                <c:pt idx="2">
                  <c:v>-1.7598333333333347</c:v>
                </c:pt>
                <c:pt idx="3">
                  <c:v>-1.6469375000000013</c:v>
                </c:pt>
                <c:pt idx="4">
                  <c:v>-1.5386666666666677</c:v>
                </c:pt>
                <c:pt idx="5">
                  <c:v>-1.4348958333333353</c:v>
                </c:pt>
                <c:pt idx="6">
                  <c:v>-1.3355000000000019</c:v>
                </c:pt>
                <c:pt idx="7">
                  <c:v>-1.2403541666666693</c:v>
                </c:pt>
                <c:pt idx="8">
                  <c:v>-1.1493333333333355</c:v>
                </c:pt>
                <c:pt idx="9">
                  <c:v>-1.0623125000000031</c:v>
                </c:pt>
                <c:pt idx="10">
                  <c:v>-0.97916666666666963</c:v>
                </c:pt>
                <c:pt idx="11">
                  <c:v>-0.8997708333333363</c:v>
                </c:pt>
                <c:pt idx="12">
                  <c:v>-0.82400000000000295</c:v>
                </c:pt>
                <c:pt idx="13">
                  <c:v>-0.75172916666666989</c:v>
                </c:pt>
                <c:pt idx="14">
                  <c:v>-0.68283333333333696</c:v>
                </c:pt>
                <c:pt idx="15">
                  <c:v>-0.61718750000000333</c:v>
                </c:pt>
                <c:pt idx="16">
                  <c:v>-0.55466666666667019</c:v>
                </c:pt>
                <c:pt idx="17">
                  <c:v>-0.49514583333333673</c:v>
                </c:pt>
                <c:pt idx="18">
                  <c:v>-0.43850000000000344</c:v>
                </c:pt>
                <c:pt idx="19">
                  <c:v>-0.38460416666667041</c:v>
                </c:pt>
                <c:pt idx="20">
                  <c:v>-0.33333333333333681</c:v>
                </c:pt>
                <c:pt idx="21">
                  <c:v>-0.28456250000000338</c:v>
                </c:pt>
                <c:pt idx="22">
                  <c:v>-0.23816666666666975</c:v>
                </c:pt>
                <c:pt idx="23">
                  <c:v>-0.1940208333333362</c:v>
                </c:pt>
                <c:pt idx="24">
                  <c:v>-0.15200000000000269</c:v>
                </c:pt>
                <c:pt idx="25">
                  <c:v>-0.11197916666666929</c:v>
                </c:pt>
                <c:pt idx="26">
                  <c:v>-7.3833333333335749E-2</c:v>
                </c:pt>
                <c:pt idx="27">
                  <c:v>-3.7437500000002233E-2</c:v>
                </c:pt>
                <c:pt idx="28">
                  <c:v>-2.6666666666689265E-3</c:v>
                </c:pt>
                <c:pt idx="29">
                  <c:v>3.0604166666664545E-2</c:v>
                </c:pt>
                <c:pt idx="30">
                  <c:v>6.2499999999998113E-2</c:v>
                </c:pt>
                <c:pt idx="31">
                  <c:v>9.3145833333331485E-2</c:v>
                </c:pt>
                <c:pt idx="32">
                  <c:v>0.12266666666666493</c:v>
                </c:pt>
                <c:pt idx="33">
                  <c:v>0.15118749999999831</c:v>
                </c:pt>
                <c:pt idx="34">
                  <c:v>0.17883333333333173</c:v>
                </c:pt>
                <c:pt idx="35">
                  <c:v>0.20572916666666513</c:v>
                </c:pt>
                <c:pt idx="36">
                  <c:v>0.23199999999999854</c:v>
                </c:pt>
                <c:pt idx="37">
                  <c:v>0.25777083333333189</c:v>
                </c:pt>
                <c:pt idx="38">
                  <c:v>0.28316666666666523</c:v>
                </c:pt>
                <c:pt idx="39">
                  <c:v>0.30831249999999866</c:v>
                </c:pt>
                <c:pt idx="40">
                  <c:v>0.33333333333333204</c:v>
                </c:pt>
                <c:pt idx="41">
                  <c:v>0.35835416666666531</c:v>
                </c:pt>
                <c:pt idx="42">
                  <c:v>0.38349999999999862</c:v>
                </c:pt>
                <c:pt idx="43">
                  <c:v>0.40889583333333196</c:v>
                </c:pt>
                <c:pt idx="44">
                  <c:v>0.43466666666666542</c:v>
                </c:pt>
                <c:pt idx="45">
                  <c:v>0.46093749999999867</c:v>
                </c:pt>
                <c:pt idx="46">
                  <c:v>0.48783333333333201</c:v>
                </c:pt>
                <c:pt idx="47">
                  <c:v>0.51547916666666527</c:v>
                </c:pt>
                <c:pt idx="48">
                  <c:v>0.54399999999999871</c:v>
                </c:pt>
                <c:pt idx="49">
                  <c:v>0.57352083333333193</c:v>
                </c:pt>
                <c:pt idx="50">
                  <c:v>0.6041666666666653</c:v>
                </c:pt>
                <c:pt idx="51">
                  <c:v>0.63606249999999853</c:v>
                </c:pt>
                <c:pt idx="52">
                  <c:v>0.66933333333333178</c:v>
                </c:pt>
                <c:pt idx="53">
                  <c:v>0.70410416666666498</c:v>
                </c:pt>
                <c:pt idx="54">
                  <c:v>0.74049999999999838</c:v>
                </c:pt>
                <c:pt idx="55">
                  <c:v>0.77864583333333159</c:v>
                </c:pt>
                <c:pt idx="56">
                  <c:v>0.81866666666666477</c:v>
                </c:pt>
                <c:pt idx="57">
                  <c:v>0.86068749999999794</c:v>
                </c:pt>
                <c:pt idx="58">
                  <c:v>0.90483333333333127</c:v>
                </c:pt>
                <c:pt idx="59">
                  <c:v>0.95122916666666446</c:v>
                </c:pt>
                <c:pt idx="60">
                  <c:v>1</c:v>
                </c:pt>
                <c:pt idx="61">
                  <c:v>1.0512708333333334</c:v>
                </c:pt>
                <c:pt idx="62">
                  <c:v>1.1051666666666666</c:v>
                </c:pt>
                <c:pt idx="63">
                  <c:v>1.1618124999999999</c:v>
                </c:pt>
                <c:pt idx="64">
                  <c:v>1.2213333333333334</c:v>
                </c:pt>
                <c:pt idx="65">
                  <c:v>1.2838541666666667</c:v>
                </c:pt>
                <c:pt idx="66">
                  <c:v>1.3494999999999999</c:v>
                </c:pt>
                <c:pt idx="67">
                  <c:v>1.4183958333333335</c:v>
                </c:pt>
                <c:pt idx="68">
                  <c:v>1.4906666666666666</c:v>
                </c:pt>
                <c:pt idx="69">
                  <c:v>1.5664374999999999</c:v>
                </c:pt>
                <c:pt idx="70">
                  <c:v>1.6458333333333333</c:v>
                </c:pt>
                <c:pt idx="71">
                  <c:v>1.7289791666666663</c:v>
                </c:pt>
                <c:pt idx="72">
                  <c:v>1.8160000000000001</c:v>
                </c:pt>
                <c:pt idx="73">
                  <c:v>1.9070208333333332</c:v>
                </c:pt>
                <c:pt idx="74">
                  <c:v>2.0021666666666671</c:v>
                </c:pt>
                <c:pt idx="75">
                  <c:v>2.1015625</c:v>
                </c:pt>
                <c:pt idx="76">
                  <c:v>2.2053333333333338</c:v>
                </c:pt>
                <c:pt idx="77">
                  <c:v>2.3136041666666669</c:v>
                </c:pt>
                <c:pt idx="78">
                  <c:v>2.4265000000000008</c:v>
                </c:pt>
                <c:pt idx="79">
                  <c:v>2.5441458333333342</c:v>
                </c:pt>
                <c:pt idx="80">
                  <c:v>2.666666666666667</c:v>
                </c:pt>
                <c:pt idx="81">
                  <c:v>2.7941875000000005</c:v>
                </c:pt>
                <c:pt idx="82">
                  <c:v>2.9268333333333345</c:v>
                </c:pt>
                <c:pt idx="83">
                  <c:v>3.0647291666666678</c:v>
                </c:pt>
                <c:pt idx="84">
                  <c:v>3.2080000000000011</c:v>
                </c:pt>
                <c:pt idx="85">
                  <c:v>3.3567708333333344</c:v>
                </c:pt>
                <c:pt idx="86">
                  <c:v>3.5111666666666683</c:v>
                </c:pt>
                <c:pt idx="87">
                  <c:v>3.6713125000000018</c:v>
                </c:pt>
                <c:pt idx="88">
                  <c:v>3.8373333333333353</c:v>
                </c:pt>
                <c:pt idx="89">
                  <c:v>4.009354166666669</c:v>
                </c:pt>
                <c:pt idx="90">
                  <c:v>4.1875000000000027</c:v>
                </c:pt>
                <c:pt idx="91">
                  <c:v>4.371895833333336</c:v>
                </c:pt>
                <c:pt idx="92">
                  <c:v>4.5626666666666695</c:v>
                </c:pt>
                <c:pt idx="93">
                  <c:v>4.759937500000003</c:v>
                </c:pt>
                <c:pt idx="94">
                  <c:v>4.9638333333333371</c:v>
                </c:pt>
                <c:pt idx="95">
                  <c:v>5.1744791666666705</c:v>
                </c:pt>
                <c:pt idx="96">
                  <c:v>5.3920000000000039</c:v>
                </c:pt>
                <c:pt idx="97">
                  <c:v>5.6165208333333378</c:v>
                </c:pt>
                <c:pt idx="98">
                  <c:v>5.8481666666666721</c:v>
                </c:pt>
                <c:pt idx="99">
                  <c:v>6.0870625000000054</c:v>
                </c:pt>
                <c:pt idx="100">
                  <c:v>6.3333333333333375</c:v>
                </c:pt>
                <c:pt idx="101">
                  <c:v>6.5871041666666708</c:v>
                </c:pt>
                <c:pt idx="102">
                  <c:v>6.8485000000000023</c:v>
                </c:pt>
                <c:pt idx="103">
                  <c:v>7.1176458333333352</c:v>
                </c:pt>
                <c:pt idx="104">
                  <c:v>7.3946666666666685</c:v>
                </c:pt>
                <c:pt idx="105">
                  <c:v>7.6796875</c:v>
                </c:pt>
                <c:pt idx="106">
                  <c:v>7.9728333333333321</c:v>
                </c:pt>
                <c:pt idx="107">
                  <c:v>8.2742291666666645</c:v>
                </c:pt>
                <c:pt idx="108">
                  <c:v>8.5839999999999961</c:v>
                </c:pt>
                <c:pt idx="109">
                  <c:v>8.9022708333333291</c:v>
                </c:pt>
                <c:pt idx="110">
                  <c:v>9.2291666666666607</c:v>
                </c:pt>
                <c:pt idx="111">
                  <c:v>9.5648124999999915</c:v>
                </c:pt>
                <c:pt idx="112">
                  <c:v>9.9093333333333238</c:v>
                </c:pt>
                <c:pt idx="113">
                  <c:v>10.262854166666658</c:v>
                </c:pt>
                <c:pt idx="114">
                  <c:v>10.625499999999988</c:v>
                </c:pt>
                <c:pt idx="115">
                  <c:v>10.99739583333332</c:v>
                </c:pt>
                <c:pt idx="116">
                  <c:v>11.378666666666652</c:v>
                </c:pt>
                <c:pt idx="117">
                  <c:v>11.769437499999983</c:v>
                </c:pt>
                <c:pt idx="118">
                  <c:v>12.169833333333312</c:v>
                </c:pt>
                <c:pt idx="119">
                  <c:v>12.579979166666643</c:v>
                </c:pt>
                <c:pt idx="120">
                  <c:v>12.999999999999979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980-4340-BF6A-659622DCBC9F}"/>
            </c:ext>
          </c:extLst>
        </c:ser>
        <c:ser>
          <c:idx val="5"/>
          <c:order val="5"/>
          <c:tx>
            <c:strRef>
              <c:f>'Des. Taylor'!$J$4</c:f>
              <c:strCache>
                <c:ptCount val="1"/>
                <c:pt idx="0">
                  <c:v>Tay-4</c:v>
                </c:pt>
              </c:strCache>
            </c:strRef>
          </c:tx>
          <c:spPr>
            <a:ln w="28575" cap="rnd">
              <a:solidFill>
                <a:schemeClr val="accent6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'Des. Taylor'!$A$5:$A$125</c:f>
              <c:numCache>
                <c:formatCode>General</c:formatCode>
                <c:ptCount val="121"/>
                <c:pt idx="0">
                  <c:v>-3</c:v>
                </c:pt>
                <c:pt idx="1">
                  <c:v>-2.95</c:v>
                </c:pt>
                <c:pt idx="2">
                  <c:v>-2.9000000000000004</c:v>
                </c:pt>
                <c:pt idx="3">
                  <c:v>-2.8500000000000005</c:v>
                </c:pt>
                <c:pt idx="4">
                  <c:v>-2.8000000000000007</c:v>
                </c:pt>
                <c:pt idx="5">
                  <c:v>-2.7500000000000009</c:v>
                </c:pt>
                <c:pt idx="6">
                  <c:v>-2.7000000000000011</c:v>
                </c:pt>
                <c:pt idx="7">
                  <c:v>-2.6500000000000012</c:v>
                </c:pt>
                <c:pt idx="8">
                  <c:v>-2.6000000000000014</c:v>
                </c:pt>
                <c:pt idx="9">
                  <c:v>-2.5500000000000016</c:v>
                </c:pt>
                <c:pt idx="10">
                  <c:v>-2.5000000000000018</c:v>
                </c:pt>
                <c:pt idx="11">
                  <c:v>-2.450000000000002</c:v>
                </c:pt>
                <c:pt idx="12">
                  <c:v>-2.4000000000000021</c:v>
                </c:pt>
                <c:pt idx="13">
                  <c:v>-2.3500000000000023</c:v>
                </c:pt>
                <c:pt idx="14">
                  <c:v>-2.3000000000000025</c:v>
                </c:pt>
                <c:pt idx="15">
                  <c:v>-2.2500000000000027</c:v>
                </c:pt>
                <c:pt idx="16">
                  <c:v>-2.2000000000000028</c:v>
                </c:pt>
                <c:pt idx="17">
                  <c:v>-2.150000000000003</c:v>
                </c:pt>
                <c:pt idx="18">
                  <c:v>-2.1000000000000032</c:v>
                </c:pt>
                <c:pt idx="19">
                  <c:v>-2.0500000000000034</c:v>
                </c:pt>
                <c:pt idx="20">
                  <c:v>-2.0000000000000036</c:v>
                </c:pt>
                <c:pt idx="21">
                  <c:v>-1.9500000000000035</c:v>
                </c:pt>
                <c:pt idx="22">
                  <c:v>-1.9000000000000035</c:v>
                </c:pt>
                <c:pt idx="23">
                  <c:v>-1.8500000000000034</c:v>
                </c:pt>
                <c:pt idx="24">
                  <c:v>-1.8000000000000034</c:v>
                </c:pt>
                <c:pt idx="25">
                  <c:v>-1.7500000000000033</c:v>
                </c:pt>
                <c:pt idx="26">
                  <c:v>-1.7000000000000033</c:v>
                </c:pt>
                <c:pt idx="27">
                  <c:v>-1.6500000000000032</c:v>
                </c:pt>
                <c:pt idx="28">
                  <c:v>-1.6000000000000032</c:v>
                </c:pt>
                <c:pt idx="29">
                  <c:v>-1.5500000000000032</c:v>
                </c:pt>
                <c:pt idx="30">
                  <c:v>-1.5000000000000031</c:v>
                </c:pt>
                <c:pt idx="31">
                  <c:v>-1.4500000000000031</c:v>
                </c:pt>
                <c:pt idx="32">
                  <c:v>-1.400000000000003</c:v>
                </c:pt>
                <c:pt idx="33">
                  <c:v>-1.350000000000003</c:v>
                </c:pt>
                <c:pt idx="34">
                  <c:v>-1.3000000000000029</c:v>
                </c:pt>
                <c:pt idx="35">
                  <c:v>-1.2500000000000029</c:v>
                </c:pt>
                <c:pt idx="36">
                  <c:v>-1.2000000000000028</c:v>
                </c:pt>
                <c:pt idx="37">
                  <c:v>-1.1500000000000028</c:v>
                </c:pt>
                <c:pt idx="38">
                  <c:v>-1.1000000000000028</c:v>
                </c:pt>
                <c:pt idx="39">
                  <c:v>-1.0500000000000027</c:v>
                </c:pt>
                <c:pt idx="40">
                  <c:v>-1.0000000000000027</c:v>
                </c:pt>
                <c:pt idx="41">
                  <c:v>-0.95000000000000262</c:v>
                </c:pt>
                <c:pt idx="42">
                  <c:v>-0.90000000000000258</c:v>
                </c:pt>
                <c:pt idx="43">
                  <c:v>-0.85000000000000253</c:v>
                </c:pt>
                <c:pt idx="44">
                  <c:v>-0.80000000000000249</c:v>
                </c:pt>
                <c:pt idx="45">
                  <c:v>-0.75000000000000244</c:v>
                </c:pt>
                <c:pt idx="46">
                  <c:v>-0.7000000000000024</c:v>
                </c:pt>
                <c:pt idx="47">
                  <c:v>-0.65000000000000235</c:v>
                </c:pt>
                <c:pt idx="48">
                  <c:v>-0.60000000000000231</c:v>
                </c:pt>
                <c:pt idx="49">
                  <c:v>-0.55000000000000226</c:v>
                </c:pt>
                <c:pt idx="50">
                  <c:v>-0.50000000000000222</c:v>
                </c:pt>
                <c:pt idx="51">
                  <c:v>-0.45000000000000223</c:v>
                </c:pt>
                <c:pt idx="52">
                  <c:v>-0.40000000000000224</c:v>
                </c:pt>
                <c:pt idx="53">
                  <c:v>-0.35000000000000225</c:v>
                </c:pt>
                <c:pt idx="54">
                  <c:v>-0.30000000000000226</c:v>
                </c:pt>
                <c:pt idx="55">
                  <c:v>-0.25000000000000228</c:v>
                </c:pt>
                <c:pt idx="56">
                  <c:v>-0.20000000000000229</c:v>
                </c:pt>
                <c:pt idx="57">
                  <c:v>-0.1500000000000023</c:v>
                </c:pt>
                <c:pt idx="58">
                  <c:v>-0.1000000000000023</c:v>
                </c:pt>
                <c:pt idx="59">
                  <c:v>-5.0000000000002293E-2</c:v>
                </c:pt>
                <c:pt idx="60">
                  <c:v>0</c:v>
                </c:pt>
                <c:pt idx="61">
                  <c:v>0.05</c:v>
                </c:pt>
                <c:pt idx="62">
                  <c:v>0.1</c:v>
                </c:pt>
                <c:pt idx="63">
                  <c:v>0.15000000000000002</c:v>
                </c:pt>
                <c:pt idx="64">
                  <c:v>0.2</c:v>
                </c:pt>
                <c:pt idx="65">
                  <c:v>0.25</c:v>
                </c:pt>
                <c:pt idx="66">
                  <c:v>0.3</c:v>
                </c:pt>
                <c:pt idx="67">
                  <c:v>0.35</c:v>
                </c:pt>
                <c:pt idx="68">
                  <c:v>0.39999999999999997</c:v>
                </c:pt>
                <c:pt idx="69">
                  <c:v>0.44999999999999996</c:v>
                </c:pt>
                <c:pt idx="70">
                  <c:v>0.49999999999999994</c:v>
                </c:pt>
                <c:pt idx="71">
                  <c:v>0.54999999999999993</c:v>
                </c:pt>
                <c:pt idx="72">
                  <c:v>0.6</c:v>
                </c:pt>
                <c:pt idx="73">
                  <c:v>0.65</c:v>
                </c:pt>
                <c:pt idx="74">
                  <c:v>0.70000000000000007</c:v>
                </c:pt>
                <c:pt idx="75">
                  <c:v>0.75000000000000011</c:v>
                </c:pt>
                <c:pt idx="76">
                  <c:v>0.80000000000000016</c:v>
                </c:pt>
                <c:pt idx="77">
                  <c:v>0.8500000000000002</c:v>
                </c:pt>
                <c:pt idx="78">
                  <c:v>0.90000000000000024</c:v>
                </c:pt>
                <c:pt idx="79">
                  <c:v>0.95000000000000029</c:v>
                </c:pt>
                <c:pt idx="80">
                  <c:v>1.0000000000000002</c:v>
                </c:pt>
                <c:pt idx="81">
                  <c:v>1.0500000000000003</c:v>
                </c:pt>
                <c:pt idx="82">
                  <c:v>1.1000000000000003</c:v>
                </c:pt>
                <c:pt idx="83">
                  <c:v>1.1500000000000004</c:v>
                </c:pt>
                <c:pt idx="84">
                  <c:v>1.2000000000000004</c:v>
                </c:pt>
                <c:pt idx="85">
                  <c:v>1.2500000000000004</c:v>
                </c:pt>
                <c:pt idx="86">
                  <c:v>1.3000000000000005</c:v>
                </c:pt>
                <c:pt idx="87">
                  <c:v>1.3500000000000005</c:v>
                </c:pt>
                <c:pt idx="88">
                  <c:v>1.4000000000000006</c:v>
                </c:pt>
                <c:pt idx="89">
                  <c:v>1.4500000000000006</c:v>
                </c:pt>
                <c:pt idx="90">
                  <c:v>1.5000000000000007</c:v>
                </c:pt>
                <c:pt idx="91">
                  <c:v>1.5500000000000007</c:v>
                </c:pt>
                <c:pt idx="92">
                  <c:v>1.6000000000000008</c:v>
                </c:pt>
                <c:pt idx="93">
                  <c:v>1.6500000000000008</c:v>
                </c:pt>
                <c:pt idx="94">
                  <c:v>1.7000000000000008</c:v>
                </c:pt>
                <c:pt idx="95">
                  <c:v>1.7500000000000009</c:v>
                </c:pt>
                <c:pt idx="96">
                  <c:v>1.8000000000000009</c:v>
                </c:pt>
                <c:pt idx="97">
                  <c:v>1.850000000000001</c:v>
                </c:pt>
                <c:pt idx="98">
                  <c:v>1.900000000000001</c:v>
                </c:pt>
                <c:pt idx="99">
                  <c:v>1.9500000000000011</c:v>
                </c:pt>
                <c:pt idx="100">
                  <c:v>2.0000000000000009</c:v>
                </c:pt>
                <c:pt idx="101">
                  <c:v>2.0500000000000007</c:v>
                </c:pt>
                <c:pt idx="102">
                  <c:v>2.1000000000000005</c:v>
                </c:pt>
                <c:pt idx="103">
                  <c:v>2.1500000000000004</c:v>
                </c:pt>
                <c:pt idx="104">
                  <c:v>2.2000000000000002</c:v>
                </c:pt>
                <c:pt idx="105">
                  <c:v>2.25</c:v>
                </c:pt>
                <c:pt idx="106">
                  <c:v>2.2999999999999998</c:v>
                </c:pt>
                <c:pt idx="107">
                  <c:v>2.3499999999999996</c:v>
                </c:pt>
                <c:pt idx="108">
                  <c:v>2.3999999999999995</c:v>
                </c:pt>
                <c:pt idx="109">
                  <c:v>2.4499999999999993</c:v>
                </c:pt>
                <c:pt idx="110">
                  <c:v>2.4999999999999991</c:v>
                </c:pt>
                <c:pt idx="111">
                  <c:v>2.5499999999999989</c:v>
                </c:pt>
                <c:pt idx="112">
                  <c:v>2.5999999999999988</c:v>
                </c:pt>
                <c:pt idx="113">
                  <c:v>2.6499999999999986</c:v>
                </c:pt>
                <c:pt idx="114">
                  <c:v>2.6999999999999984</c:v>
                </c:pt>
                <c:pt idx="115">
                  <c:v>2.7499999999999982</c:v>
                </c:pt>
                <c:pt idx="116">
                  <c:v>2.799999999999998</c:v>
                </c:pt>
                <c:pt idx="117">
                  <c:v>2.8499999999999979</c:v>
                </c:pt>
                <c:pt idx="118">
                  <c:v>2.8999999999999977</c:v>
                </c:pt>
                <c:pt idx="119">
                  <c:v>2.9499999999999975</c:v>
                </c:pt>
                <c:pt idx="120">
                  <c:v>2.9999999999999973</c:v>
                </c:pt>
              </c:numCache>
            </c:numRef>
          </c:cat>
          <c:val>
            <c:numRef>
              <c:f>'Des. Taylor'!$J$5:$J$125</c:f>
              <c:numCache>
                <c:formatCode>General</c:formatCode>
                <c:ptCount val="121"/>
                <c:pt idx="0">
                  <c:v>1.375</c:v>
                </c:pt>
                <c:pt idx="1">
                  <c:v>1.2780835937499995</c:v>
                </c:pt>
                <c:pt idx="2">
                  <c:v>1.1871708333333331</c:v>
                </c:pt>
                <c:pt idx="3">
                  <c:v>1.1020210937500003</c:v>
                </c:pt>
                <c:pt idx="4">
                  <c:v>1.0224000000000015</c:v>
                </c:pt>
                <c:pt idx="5">
                  <c:v>0.94807942708333481</c:v>
                </c:pt>
                <c:pt idx="6">
                  <c:v>0.87883750000000127</c:v>
                </c:pt>
                <c:pt idx="7">
                  <c:v>0.81445859375000085</c:v>
                </c:pt>
                <c:pt idx="8">
                  <c:v>0.7547333333333357</c:v>
                </c:pt>
                <c:pt idx="9">
                  <c:v>0.69945859375000152</c:v>
                </c:pt>
                <c:pt idx="10">
                  <c:v>0.64843750000000178</c:v>
                </c:pt>
                <c:pt idx="11">
                  <c:v>0.60147942708333502</c:v>
                </c:pt>
                <c:pt idx="12">
                  <c:v>0.55840000000000201</c:v>
                </c:pt>
                <c:pt idx="13">
                  <c:v>0.51902109375000172</c:v>
                </c:pt>
                <c:pt idx="14">
                  <c:v>0.48317083333333488</c:v>
                </c:pt>
                <c:pt idx="15">
                  <c:v>0.45068359375000178</c:v>
                </c:pt>
                <c:pt idx="16">
                  <c:v>0.42140000000000144</c:v>
                </c:pt>
                <c:pt idx="17">
                  <c:v>0.3951669270833349</c:v>
                </c:pt>
                <c:pt idx="18">
                  <c:v>0.37183750000000149</c:v>
                </c:pt>
                <c:pt idx="19">
                  <c:v>0.3512710937500011</c:v>
                </c:pt>
                <c:pt idx="20">
                  <c:v>0.33333333333333459</c:v>
                </c:pt>
                <c:pt idx="21">
                  <c:v>0.31789609375000094</c:v>
                </c:pt>
                <c:pt idx="22">
                  <c:v>0.30483750000000087</c:v>
                </c:pt>
                <c:pt idx="23">
                  <c:v>0.2940419270833341</c:v>
                </c:pt>
                <c:pt idx="24">
                  <c:v>0.2854000000000006</c:v>
                </c:pt>
                <c:pt idx="25">
                  <c:v>0.27880859375000033</c:v>
                </c:pt>
                <c:pt idx="26">
                  <c:v>0.27417083333333359</c:v>
                </c:pt>
                <c:pt idx="27">
                  <c:v>0.27139609375000023</c:v>
                </c:pt>
                <c:pt idx="28">
                  <c:v>0.27039999999999992</c:v>
                </c:pt>
                <c:pt idx="29">
                  <c:v>0.27110442708333315</c:v>
                </c:pt>
                <c:pt idx="30">
                  <c:v>0.27343749999999989</c:v>
                </c:pt>
                <c:pt idx="31">
                  <c:v>0.27733359374999966</c:v>
                </c:pt>
                <c:pt idx="32">
                  <c:v>0.28273333333333295</c:v>
                </c:pt>
                <c:pt idx="33">
                  <c:v>0.28958359374999953</c:v>
                </c:pt>
                <c:pt idx="34">
                  <c:v>0.29783749999999948</c:v>
                </c:pt>
                <c:pt idx="35">
                  <c:v>0.3074544270833327</c:v>
                </c:pt>
                <c:pt idx="36">
                  <c:v>0.31839999999999935</c:v>
                </c:pt>
                <c:pt idx="37">
                  <c:v>0.33064609374999926</c:v>
                </c:pt>
                <c:pt idx="38">
                  <c:v>0.34417083333333248</c:v>
                </c:pt>
                <c:pt idx="39">
                  <c:v>0.35895859374999917</c:v>
                </c:pt>
                <c:pt idx="40">
                  <c:v>0.37499999999999917</c:v>
                </c:pt>
                <c:pt idx="41">
                  <c:v>0.39229192708333233</c:v>
                </c:pt>
                <c:pt idx="42">
                  <c:v>0.41083749999999891</c:v>
                </c:pt>
                <c:pt idx="43">
                  <c:v>0.4306460937499989</c:v>
                </c:pt>
                <c:pt idx="44">
                  <c:v>0.45173333333333232</c:v>
                </c:pt>
                <c:pt idx="45">
                  <c:v>0.47412109374999883</c:v>
                </c:pt>
                <c:pt idx="46">
                  <c:v>0.49783749999999882</c:v>
                </c:pt>
                <c:pt idx="47">
                  <c:v>0.52291692708333204</c:v>
                </c:pt>
                <c:pt idx="48">
                  <c:v>0.54939999999999878</c:v>
                </c:pt>
                <c:pt idx="49">
                  <c:v>0.57733359374999871</c:v>
                </c:pt>
                <c:pt idx="50">
                  <c:v>0.60677083333333204</c:v>
                </c:pt>
                <c:pt idx="51">
                  <c:v>0.63777109374999852</c:v>
                </c:pt>
                <c:pt idx="52">
                  <c:v>0.67039999999999844</c:v>
                </c:pt>
                <c:pt idx="53">
                  <c:v>0.70472942708333164</c:v>
                </c:pt>
                <c:pt idx="54">
                  <c:v>0.74083749999999837</c:v>
                </c:pt>
                <c:pt idx="55">
                  <c:v>0.77880859374999822</c:v>
                </c:pt>
                <c:pt idx="56">
                  <c:v>0.81873333333333143</c:v>
                </c:pt>
                <c:pt idx="57">
                  <c:v>0.86070859374999797</c:v>
                </c:pt>
                <c:pt idx="58">
                  <c:v>0.90483749999999796</c:v>
                </c:pt>
                <c:pt idx="59">
                  <c:v>0.95122942708333114</c:v>
                </c:pt>
                <c:pt idx="60">
                  <c:v>1</c:v>
                </c:pt>
                <c:pt idx="61">
                  <c:v>1.0512710937500001</c:v>
                </c:pt>
                <c:pt idx="62">
                  <c:v>1.1051708333333332</c:v>
                </c:pt>
                <c:pt idx="63">
                  <c:v>1.1618335937499999</c:v>
                </c:pt>
                <c:pt idx="64">
                  <c:v>1.2214</c:v>
                </c:pt>
                <c:pt idx="65">
                  <c:v>1.2840169270833335</c:v>
                </c:pt>
                <c:pt idx="66">
                  <c:v>1.3498375</c:v>
                </c:pt>
                <c:pt idx="67">
                  <c:v>1.4190210937500003</c:v>
                </c:pt>
                <c:pt idx="68">
                  <c:v>1.4917333333333334</c:v>
                </c:pt>
                <c:pt idx="69">
                  <c:v>1.56814609375</c:v>
                </c:pt>
                <c:pt idx="70">
                  <c:v>1.6484375</c:v>
                </c:pt>
                <c:pt idx="71">
                  <c:v>1.732791927083333</c:v>
                </c:pt>
                <c:pt idx="72">
                  <c:v>1.8214000000000001</c:v>
                </c:pt>
                <c:pt idx="73">
                  <c:v>1.9144585937499998</c:v>
                </c:pt>
                <c:pt idx="74">
                  <c:v>2.0121708333333337</c:v>
                </c:pt>
                <c:pt idx="75">
                  <c:v>2.11474609375</c:v>
                </c:pt>
                <c:pt idx="76">
                  <c:v>2.2224000000000004</c:v>
                </c:pt>
                <c:pt idx="77">
                  <c:v>2.3353544270833337</c:v>
                </c:pt>
                <c:pt idx="78">
                  <c:v>2.453837500000001</c:v>
                </c:pt>
                <c:pt idx="79">
                  <c:v>2.5780835937500011</c:v>
                </c:pt>
                <c:pt idx="80">
                  <c:v>2.7083333333333335</c:v>
                </c:pt>
                <c:pt idx="81">
                  <c:v>2.8448335937500007</c:v>
                </c:pt>
                <c:pt idx="82">
                  <c:v>2.9878375000000013</c:v>
                </c:pt>
                <c:pt idx="83">
                  <c:v>3.1376044270833345</c:v>
                </c:pt>
                <c:pt idx="84">
                  <c:v>3.2944000000000013</c:v>
                </c:pt>
                <c:pt idx="85">
                  <c:v>3.4584960937500013</c:v>
                </c:pt>
                <c:pt idx="86">
                  <c:v>3.6301708333333353</c:v>
                </c:pt>
                <c:pt idx="87">
                  <c:v>3.8097085937500021</c:v>
                </c:pt>
                <c:pt idx="88">
                  <c:v>3.9974000000000021</c:v>
                </c:pt>
                <c:pt idx="89">
                  <c:v>4.1935419270833361</c:v>
                </c:pt>
                <c:pt idx="90">
                  <c:v>4.3984375000000027</c:v>
                </c:pt>
                <c:pt idx="91">
                  <c:v>4.6123960937500028</c:v>
                </c:pt>
                <c:pt idx="92">
                  <c:v>4.8357333333333363</c:v>
                </c:pt>
                <c:pt idx="93">
                  <c:v>5.0687710937500032</c:v>
                </c:pt>
                <c:pt idx="94">
                  <c:v>5.3118375000000047</c:v>
                </c:pt>
                <c:pt idx="95">
                  <c:v>5.5652669270833384</c:v>
                </c:pt>
                <c:pt idx="96">
                  <c:v>5.829400000000005</c:v>
                </c:pt>
                <c:pt idx="97">
                  <c:v>6.1045835937500055</c:v>
                </c:pt>
                <c:pt idx="98">
                  <c:v>6.3911708333333399</c:v>
                </c:pt>
                <c:pt idx="99">
                  <c:v>6.6895210937500069</c:v>
                </c:pt>
                <c:pt idx="100">
                  <c:v>7.0000000000000053</c:v>
                </c:pt>
                <c:pt idx="101">
                  <c:v>7.3229794270833386</c:v>
                </c:pt>
                <c:pt idx="102">
                  <c:v>7.6588375000000033</c:v>
                </c:pt>
                <c:pt idx="103">
                  <c:v>8.0079585937500024</c:v>
                </c:pt>
                <c:pt idx="104">
                  <c:v>8.3707333333333356</c:v>
                </c:pt>
                <c:pt idx="105">
                  <c:v>8.74755859375</c:v>
                </c:pt>
                <c:pt idx="106">
                  <c:v>9.1388374999999975</c:v>
                </c:pt>
                <c:pt idx="107">
                  <c:v>9.5449794270833301</c:v>
                </c:pt>
                <c:pt idx="108">
                  <c:v>9.9663999999999948</c:v>
                </c:pt>
                <c:pt idx="109">
                  <c:v>10.403521093749994</c:v>
                </c:pt>
                <c:pt idx="110">
                  <c:v>10.856770833333325</c:v>
                </c:pt>
                <c:pt idx="111">
                  <c:v>11.326583593749989</c:v>
                </c:pt>
                <c:pt idx="112">
                  <c:v>11.813399999999987</c:v>
                </c:pt>
                <c:pt idx="113">
                  <c:v>12.317666927083321</c:v>
                </c:pt>
                <c:pt idx="114">
                  <c:v>12.839837499999984</c:v>
                </c:pt>
                <c:pt idx="115">
                  <c:v>13.38037109374998</c:v>
                </c:pt>
                <c:pt idx="116">
                  <c:v>13.939733333333312</c:v>
                </c:pt>
                <c:pt idx="117">
                  <c:v>14.518396093749974</c:v>
                </c:pt>
                <c:pt idx="118">
                  <c:v>15.116837499999969</c:v>
                </c:pt>
                <c:pt idx="119">
                  <c:v>15.735541927083299</c:v>
                </c:pt>
                <c:pt idx="120">
                  <c:v>16.374999999999968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980-4340-BF6A-659622DCBC9F}"/>
            </c:ext>
          </c:extLst>
        </c:ser>
        <c:ser>
          <c:idx val="6"/>
          <c:order val="6"/>
          <c:tx>
            <c:strRef>
              <c:f>'Des. Taylor'!$K$4</c:f>
              <c:strCache>
                <c:ptCount val="1"/>
                <c:pt idx="0">
                  <c:v>Tay-5</c:v>
                </c:pt>
              </c:strCache>
            </c:strRef>
          </c:tx>
          <c:spPr>
            <a:ln w="28575" cap="rnd">
              <a:solidFill>
                <a:srgbClr val="9AEB75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'Des. Taylor'!$A$5:$A$125</c:f>
              <c:numCache>
                <c:formatCode>General</c:formatCode>
                <c:ptCount val="121"/>
                <c:pt idx="0">
                  <c:v>-3</c:v>
                </c:pt>
                <c:pt idx="1">
                  <c:v>-2.95</c:v>
                </c:pt>
                <c:pt idx="2">
                  <c:v>-2.9000000000000004</c:v>
                </c:pt>
                <c:pt idx="3">
                  <c:v>-2.8500000000000005</c:v>
                </c:pt>
                <c:pt idx="4">
                  <c:v>-2.8000000000000007</c:v>
                </c:pt>
                <c:pt idx="5">
                  <c:v>-2.7500000000000009</c:v>
                </c:pt>
                <c:pt idx="6">
                  <c:v>-2.7000000000000011</c:v>
                </c:pt>
                <c:pt idx="7">
                  <c:v>-2.6500000000000012</c:v>
                </c:pt>
                <c:pt idx="8">
                  <c:v>-2.6000000000000014</c:v>
                </c:pt>
                <c:pt idx="9">
                  <c:v>-2.5500000000000016</c:v>
                </c:pt>
                <c:pt idx="10">
                  <c:v>-2.5000000000000018</c:v>
                </c:pt>
                <c:pt idx="11">
                  <c:v>-2.450000000000002</c:v>
                </c:pt>
                <c:pt idx="12">
                  <c:v>-2.4000000000000021</c:v>
                </c:pt>
                <c:pt idx="13">
                  <c:v>-2.3500000000000023</c:v>
                </c:pt>
                <c:pt idx="14">
                  <c:v>-2.3000000000000025</c:v>
                </c:pt>
                <c:pt idx="15">
                  <c:v>-2.2500000000000027</c:v>
                </c:pt>
                <c:pt idx="16">
                  <c:v>-2.2000000000000028</c:v>
                </c:pt>
                <c:pt idx="17">
                  <c:v>-2.150000000000003</c:v>
                </c:pt>
                <c:pt idx="18">
                  <c:v>-2.1000000000000032</c:v>
                </c:pt>
                <c:pt idx="19">
                  <c:v>-2.0500000000000034</c:v>
                </c:pt>
                <c:pt idx="20">
                  <c:v>-2.0000000000000036</c:v>
                </c:pt>
                <c:pt idx="21">
                  <c:v>-1.9500000000000035</c:v>
                </c:pt>
                <c:pt idx="22">
                  <c:v>-1.9000000000000035</c:v>
                </c:pt>
                <c:pt idx="23">
                  <c:v>-1.8500000000000034</c:v>
                </c:pt>
                <c:pt idx="24">
                  <c:v>-1.8000000000000034</c:v>
                </c:pt>
                <c:pt idx="25">
                  <c:v>-1.7500000000000033</c:v>
                </c:pt>
                <c:pt idx="26">
                  <c:v>-1.7000000000000033</c:v>
                </c:pt>
                <c:pt idx="27">
                  <c:v>-1.6500000000000032</c:v>
                </c:pt>
                <c:pt idx="28">
                  <c:v>-1.6000000000000032</c:v>
                </c:pt>
                <c:pt idx="29">
                  <c:v>-1.5500000000000032</c:v>
                </c:pt>
                <c:pt idx="30">
                  <c:v>-1.5000000000000031</c:v>
                </c:pt>
                <c:pt idx="31">
                  <c:v>-1.4500000000000031</c:v>
                </c:pt>
                <c:pt idx="32">
                  <c:v>-1.400000000000003</c:v>
                </c:pt>
                <c:pt idx="33">
                  <c:v>-1.350000000000003</c:v>
                </c:pt>
                <c:pt idx="34">
                  <c:v>-1.3000000000000029</c:v>
                </c:pt>
                <c:pt idx="35">
                  <c:v>-1.2500000000000029</c:v>
                </c:pt>
                <c:pt idx="36">
                  <c:v>-1.2000000000000028</c:v>
                </c:pt>
                <c:pt idx="37">
                  <c:v>-1.1500000000000028</c:v>
                </c:pt>
                <c:pt idx="38">
                  <c:v>-1.1000000000000028</c:v>
                </c:pt>
                <c:pt idx="39">
                  <c:v>-1.0500000000000027</c:v>
                </c:pt>
                <c:pt idx="40">
                  <c:v>-1.0000000000000027</c:v>
                </c:pt>
                <c:pt idx="41">
                  <c:v>-0.95000000000000262</c:v>
                </c:pt>
                <c:pt idx="42">
                  <c:v>-0.90000000000000258</c:v>
                </c:pt>
                <c:pt idx="43">
                  <c:v>-0.85000000000000253</c:v>
                </c:pt>
                <c:pt idx="44">
                  <c:v>-0.80000000000000249</c:v>
                </c:pt>
                <c:pt idx="45">
                  <c:v>-0.75000000000000244</c:v>
                </c:pt>
                <c:pt idx="46">
                  <c:v>-0.7000000000000024</c:v>
                </c:pt>
                <c:pt idx="47">
                  <c:v>-0.65000000000000235</c:v>
                </c:pt>
                <c:pt idx="48">
                  <c:v>-0.60000000000000231</c:v>
                </c:pt>
                <c:pt idx="49">
                  <c:v>-0.55000000000000226</c:v>
                </c:pt>
                <c:pt idx="50">
                  <c:v>-0.50000000000000222</c:v>
                </c:pt>
                <c:pt idx="51">
                  <c:v>-0.45000000000000223</c:v>
                </c:pt>
                <c:pt idx="52">
                  <c:v>-0.40000000000000224</c:v>
                </c:pt>
                <c:pt idx="53">
                  <c:v>-0.35000000000000225</c:v>
                </c:pt>
                <c:pt idx="54">
                  <c:v>-0.30000000000000226</c:v>
                </c:pt>
                <c:pt idx="55">
                  <c:v>-0.25000000000000228</c:v>
                </c:pt>
                <c:pt idx="56">
                  <c:v>-0.20000000000000229</c:v>
                </c:pt>
                <c:pt idx="57">
                  <c:v>-0.1500000000000023</c:v>
                </c:pt>
                <c:pt idx="58">
                  <c:v>-0.1000000000000023</c:v>
                </c:pt>
                <c:pt idx="59">
                  <c:v>-5.0000000000002293E-2</c:v>
                </c:pt>
                <c:pt idx="60">
                  <c:v>0</c:v>
                </c:pt>
                <c:pt idx="61">
                  <c:v>0.05</c:v>
                </c:pt>
                <c:pt idx="62">
                  <c:v>0.1</c:v>
                </c:pt>
                <c:pt idx="63">
                  <c:v>0.15000000000000002</c:v>
                </c:pt>
                <c:pt idx="64">
                  <c:v>0.2</c:v>
                </c:pt>
                <c:pt idx="65">
                  <c:v>0.25</c:v>
                </c:pt>
                <c:pt idx="66">
                  <c:v>0.3</c:v>
                </c:pt>
                <c:pt idx="67">
                  <c:v>0.35</c:v>
                </c:pt>
                <c:pt idx="68">
                  <c:v>0.39999999999999997</c:v>
                </c:pt>
                <c:pt idx="69">
                  <c:v>0.44999999999999996</c:v>
                </c:pt>
                <c:pt idx="70">
                  <c:v>0.49999999999999994</c:v>
                </c:pt>
                <c:pt idx="71">
                  <c:v>0.54999999999999993</c:v>
                </c:pt>
                <c:pt idx="72">
                  <c:v>0.6</c:v>
                </c:pt>
                <c:pt idx="73">
                  <c:v>0.65</c:v>
                </c:pt>
                <c:pt idx="74">
                  <c:v>0.70000000000000007</c:v>
                </c:pt>
                <c:pt idx="75">
                  <c:v>0.75000000000000011</c:v>
                </c:pt>
                <c:pt idx="76">
                  <c:v>0.80000000000000016</c:v>
                </c:pt>
                <c:pt idx="77">
                  <c:v>0.8500000000000002</c:v>
                </c:pt>
                <c:pt idx="78">
                  <c:v>0.90000000000000024</c:v>
                </c:pt>
                <c:pt idx="79">
                  <c:v>0.95000000000000029</c:v>
                </c:pt>
                <c:pt idx="80">
                  <c:v>1.0000000000000002</c:v>
                </c:pt>
                <c:pt idx="81">
                  <c:v>1.0500000000000003</c:v>
                </c:pt>
                <c:pt idx="82">
                  <c:v>1.1000000000000003</c:v>
                </c:pt>
                <c:pt idx="83">
                  <c:v>1.1500000000000004</c:v>
                </c:pt>
                <c:pt idx="84">
                  <c:v>1.2000000000000004</c:v>
                </c:pt>
                <c:pt idx="85">
                  <c:v>1.2500000000000004</c:v>
                </c:pt>
                <c:pt idx="86">
                  <c:v>1.3000000000000005</c:v>
                </c:pt>
                <c:pt idx="87">
                  <c:v>1.3500000000000005</c:v>
                </c:pt>
                <c:pt idx="88">
                  <c:v>1.4000000000000006</c:v>
                </c:pt>
                <c:pt idx="89">
                  <c:v>1.4500000000000006</c:v>
                </c:pt>
                <c:pt idx="90">
                  <c:v>1.5000000000000007</c:v>
                </c:pt>
                <c:pt idx="91">
                  <c:v>1.5500000000000007</c:v>
                </c:pt>
                <c:pt idx="92">
                  <c:v>1.6000000000000008</c:v>
                </c:pt>
                <c:pt idx="93">
                  <c:v>1.6500000000000008</c:v>
                </c:pt>
                <c:pt idx="94">
                  <c:v>1.7000000000000008</c:v>
                </c:pt>
                <c:pt idx="95">
                  <c:v>1.7500000000000009</c:v>
                </c:pt>
                <c:pt idx="96">
                  <c:v>1.8000000000000009</c:v>
                </c:pt>
                <c:pt idx="97">
                  <c:v>1.850000000000001</c:v>
                </c:pt>
                <c:pt idx="98">
                  <c:v>1.900000000000001</c:v>
                </c:pt>
                <c:pt idx="99">
                  <c:v>1.9500000000000011</c:v>
                </c:pt>
                <c:pt idx="100">
                  <c:v>2.0000000000000009</c:v>
                </c:pt>
                <c:pt idx="101">
                  <c:v>2.0500000000000007</c:v>
                </c:pt>
                <c:pt idx="102">
                  <c:v>2.1000000000000005</c:v>
                </c:pt>
                <c:pt idx="103">
                  <c:v>2.1500000000000004</c:v>
                </c:pt>
                <c:pt idx="104">
                  <c:v>2.2000000000000002</c:v>
                </c:pt>
                <c:pt idx="105">
                  <c:v>2.25</c:v>
                </c:pt>
                <c:pt idx="106">
                  <c:v>2.2999999999999998</c:v>
                </c:pt>
                <c:pt idx="107">
                  <c:v>2.3499999999999996</c:v>
                </c:pt>
                <c:pt idx="108">
                  <c:v>2.3999999999999995</c:v>
                </c:pt>
                <c:pt idx="109">
                  <c:v>2.4499999999999993</c:v>
                </c:pt>
                <c:pt idx="110">
                  <c:v>2.4999999999999991</c:v>
                </c:pt>
                <c:pt idx="111">
                  <c:v>2.5499999999999989</c:v>
                </c:pt>
                <c:pt idx="112">
                  <c:v>2.5999999999999988</c:v>
                </c:pt>
                <c:pt idx="113">
                  <c:v>2.6499999999999986</c:v>
                </c:pt>
                <c:pt idx="114">
                  <c:v>2.6999999999999984</c:v>
                </c:pt>
                <c:pt idx="115">
                  <c:v>2.7499999999999982</c:v>
                </c:pt>
                <c:pt idx="116">
                  <c:v>2.799999999999998</c:v>
                </c:pt>
                <c:pt idx="117">
                  <c:v>2.8499999999999979</c:v>
                </c:pt>
                <c:pt idx="118">
                  <c:v>2.8999999999999977</c:v>
                </c:pt>
                <c:pt idx="119">
                  <c:v>2.9499999999999975</c:v>
                </c:pt>
                <c:pt idx="120">
                  <c:v>2.9999999999999973</c:v>
                </c:pt>
              </c:numCache>
            </c:numRef>
          </c:cat>
          <c:val>
            <c:numRef>
              <c:f>'Des. Taylor'!$K$5:$K$125</c:f>
              <c:numCache>
                <c:formatCode>General</c:formatCode>
                <c:ptCount val="121"/>
                <c:pt idx="0">
                  <c:v>-0.64999999999999991</c:v>
                </c:pt>
                <c:pt idx="1">
                  <c:v>-0.58369843489583406</c:v>
                </c:pt>
                <c:pt idx="2">
                  <c:v>-0.52209158333333439</c:v>
                </c:pt>
                <c:pt idx="3">
                  <c:v>-0.464885304687501</c:v>
                </c:pt>
                <c:pt idx="4">
                  <c:v>-0.41179733333333357</c:v>
                </c:pt>
                <c:pt idx="5">
                  <c:v>-0.36255696614583388</c:v>
                </c:pt>
                <c:pt idx="6">
                  <c:v>-0.31690475000000107</c:v>
                </c:pt>
                <c:pt idx="7">
                  <c:v>-0.27459216927083485</c:v>
                </c:pt>
                <c:pt idx="8">
                  <c:v>-0.23538133333333378</c:v>
                </c:pt>
                <c:pt idx="9">
                  <c:v>-0.19904466406250143</c:v>
                </c:pt>
                <c:pt idx="10">
                  <c:v>-0.16536458333333448</c:v>
                </c:pt>
                <c:pt idx="11">
                  <c:v>-0.13413320052083455</c:v>
                </c:pt>
                <c:pt idx="12">
                  <c:v>-0.10515200000000091</c:v>
                </c:pt>
                <c:pt idx="13">
                  <c:v>-7.8231528645834492E-2</c:v>
                </c:pt>
                <c:pt idx="14">
                  <c:v>-5.3191083333334666E-2</c:v>
                </c:pt>
                <c:pt idx="15">
                  <c:v>-2.9858398437501099E-2</c:v>
                </c:pt>
                <c:pt idx="16">
                  <c:v>-8.0693333333346495E-3</c:v>
                </c:pt>
                <c:pt idx="17">
                  <c:v>1.233244010416551E-2</c:v>
                </c:pt>
                <c:pt idx="18">
                  <c:v>3.1495749999998879E-2</c:v>
                </c:pt>
                <c:pt idx="19">
                  <c:v>4.9562236979165231E-2</c:v>
                </c:pt>
                <c:pt idx="20">
                  <c:v>6.6666666666665542E-2</c:v>
                </c:pt>
                <c:pt idx="21">
                  <c:v>8.2937242187498844E-2</c:v>
                </c:pt>
                <c:pt idx="22">
                  <c:v>9.8495916666665656E-2</c:v>
                </c:pt>
                <c:pt idx="23">
                  <c:v>0.11345870572916575</c:v>
                </c:pt>
                <c:pt idx="24">
                  <c:v>0.12793599999999913</c:v>
                </c:pt>
                <c:pt idx="25">
                  <c:v>0.14203287760416569</c:v>
                </c:pt>
                <c:pt idx="26">
                  <c:v>0.1558494166666658</c:v>
                </c:pt>
                <c:pt idx="27">
                  <c:v>0.16948100781249922</c:v>
                </c:pt>
                <c:pt idx="28">
                  <c:v>0.18301866666666572</c:v>
                </c:pt>
                <c:pt idx="29">
                  <c:v>0.19654934635416571</c:v>
                </c:pt>
                <c:pt idx="30">
                  <c:v>0.21015624999999924</c:v>
                </c:pt>
                <c:pt idx="31">
                  <c:v>0.22391914322916576</c:v>
                </c:pt>
                <c:pt idx="32">
                  <c:v>0.2379146666666658</c:v>
                </c:pt>
                <c:pt idx="33">
                  <c:v>0.25221664843749914</c:v>
                </c:pt>
                <c:pt idx="34">
                  <c:v>0.2668964166666658</c:v>
                </c:pt>
                <c:pt idx="35">
                  <c:v>0.28202311197916574</c:v>
                </c:pt>
                <c:pt idx="36">
                  <c:v>0.2976639999999991</c:v>
                </c:pt>
                <c:pt idx="37">
                  <c:v>0.31388478385416574</c:v>
                </c:pt>
                <c:pt idx="38">
                  <c:v>0.33074991666666564</c:v>
                </c:pt>
                <c:pt idx="39">
                  <c:v>0.34832291406249904</c:v>
                </c:pt>
                <c:pt idx="40">
                  <c:v>0.3666666666666657</c:v>
                </c:pt>
                <c:pt idx="41">
                  <c:v>0.38584375260416559</c:v>
                </c:pt>
                <c:pt idx="42">
                  <c:v>0.40591674999999883</c:v>
                </c:pt>
                <c:pt idx="43">
                  <c:v>0.4269485494791655</c:v>
                </c:pt>
                <c:pt idx="44">
                  <c:v>0.44900266666666561</c:v>
                </c:pt>
                <c:pt idx="45">
                  <c:v>0.4721435546874988</c:v>
                </c:pt>
                <c:pt idx="46">
                  <c:v>0.49643691666666545</c:v>
                </c:pt>
                <c:pt idx="47">
                  <c:v>0.52195001822916531</c:v>
                </c:pt>
                <c:pt idx="48">
                  <c:v>0.5487519999999988</c:v>
                </c:pt>
                <c:pt idx="49">
                  <c:v>0.57691419010416534</c:v>
                </c:pt>
                <c:pt idx="50">
                  <c:v>0.60651041666666539</c:v>
                </c:pt>
                <c:pt idx="51">
                  <c:v>0.63761732031249851</c:v>
                </c:pt>
                <c:pt idx="52">
                  <c:v>0.67031466666666506</c:v>
                </c:pt>
                <c:pt idx="53">
                  <c:v>0.70468565885416501</c:v>
                </c:pt>
                <c:pt idx="54">
                  <c:v>0.74081724999999832</c:v>
                </c:pt>
                <c:pt idx="55">
                  <c:v>0.7788004557291649</c:v>
                </c:pt>
                <c:pt idx="56">
                  <c:v>0.81873066666666472</c:v>
                </c:pt>
                <c:pt idx="57">
                  <c:v>0.86070796093749802</c:v>
                </c:pt>
                <c:pt idx="58">
                  <c:v>0.90483741666666462</c:v>
                </c:pt>
                <c:pt idx="59">
                  <c:v>0.95122942447916448</c:v>
                </c:pt>
                <c:pt idx="60">
                  <c:v>1</c:v>
                </c:pt>
                <c:pt idx="61">
                  <c:v>1.0512710963541667</c:v>
                </c:pt>
                <c:pt idx="62">
                  <c:v>1.1051709166666666</c:v>
                </c:pt>
                <c:pt idx="63">
                  <c:v>1.1618342265624999</c:v>
                </c:pt>
                <c:pt idx="64">
                  <c:v>1.2214026666666666</c:v>
                </c:pt>
                <c:pt idx="65">
                  <c:v>1.2840250651041669</c:v>
                </c:pt>
                <c:pt idx="66">
                  <c:v>1.34985775</c:v>
                </c:pt>
                <c:pt idx="67">
                  <c:v>1.419064861979167</c:v>
                </c:pt>
                <c:pt idx="68">
                  <c:v>1.4918186666666666</c:v>
                </c:pt>
                <c:pt idx="69">
                  <c:v>1.5682998671874999</c:v>
                </c:pt>
                <c:pt idx="70">
                  <c:v>1.6486979166666667</c:v>
                </c:pt>
                <c:pt idx="71">
                  <c:v>1.7332113307291663</c:v>
                </c:pt>
                <c:pt idx="72">
                  <c:v>1.8220480000000001</c:v>
                </c:pt>
                <c:pt idx="73">
                  <c:v>1.9154255026041664</c:v>
                </c:pt>
                <c:pt idx="74">
                  <c:v>2.0135714166666672</c:v>
                </c:pt>
                <c:pt idx="75">
                  <c:v>2.1167236328125001</c:v>
                </c:pt>
                <c:pt idx="76">
                  <c:v>2.2251306666666673</c:v>
                </c:pt>
                <c:pt idx="77">
                  <c:v>2.3390519713541669</c:v>
                </c:pt>
                <c:pt idx="78">
                  <c:v>2.4587582500000011</c:v>
                </c:pt>
                <c:pt idx="79">
                  <c:v>2.5845317682291675</c:v>
                </c:pt>
                <c:pt idx="80">
                  <c:v>2.7166666666666668</c:v>
                </c:pt>
                <c:pt idx="81">
                  <c:v>2.8554692734375009</c:v>
                </c:pt>
                <c:pt idx="82">
                  <c:v>3.0012584166666678</c:v>
                </c:pt>
                <c:pt idx="83">
                  <c:v>3.1543657369791678</c:v>
                </c:pt>
                <c:pt idx="84">
                  <c:v>3.3151360000000012</c:v>
                </c:pt>
                <c:pt idx="85">
                  <c:v>3.4839274088541679</c:v>
                </c:pt>
                <c:pt idx="86">
                  <c:v>3.6611119166666688</c:v>
                </c:pt>
                <c:pt idx="87">
                  <c:v>3.8470755390625024</c:v>
                </c:pt>
                <c:pt idx="88">
                  <c:v>4.0422186666666686</c:v>
                </c:pt>
                <c:pt idx="89">
                  <c:v>4.2469563776041692</c:v>
                </c:pt>
                <c:pt idx="90">
                  <c:v>4.4617187500000028</c:v>
                </c:pt>
                <c:pt idx="91">
                  <c:v>4.6869511744791694</c:v>
                </c:pt>
                <c:pt idx="92">
                  <c:v>4.9231146666666703</c:v>
                </c:pt>
                <c:pt idx="93">
                  <c:v>5.1706861796875039</c:v>
                </c:pt>
                <c:pt idx="94">
                  <c:v>5.4301589166666719</c:v>
                </c:pt>
                <c:pt idx="95">
                  <c:v>5.7020426432291718</c:v>
                </c:pt>
                <c:pt idx="96">
                  <c:v>5.9868640000000051</c:v>
                </c:pt>
                <c:pt idx="97">
                  <c:v>6.2851668151041729</c:v>
                </c:pt>
                <c:pt idx="98">
                  <c:v>6.5975124166666737</c:v>
                </c:pt>
                <c:pt idx="99">
                  <c:v>6.9244799453125072</c:v>
                </c:pt>
                <c:pt idx="100">
                  <c:v>7.2666666666666728</c:v>
                </c:pt>
                <c:pt idx="101">
                  <c:v>7.6246882838541721</c:v>
                </c:pt>
                <c:pt idx="102">
                  <c:v>7.9991792500000036</c:v>
                </c:pt>
                <c:pt idx="103">
                  <c:v>8.3907930807291695</c:v>
                </c:pt>
                <c:pt idx="104">
                  <c:v>8.8002026666666691</c:v>
                </c:pt>
                <c:pt idx="105">
                  <c:v>9.2281005859375007</c:v>
                </c:pt>
                <c:pt idx="106">
                  <c:v>9.6751994166666648</c:v>
                </c:pt>
                <c:pt idx="107">
                  <c:v>10.142232049479164</c:v>
                </c:pt>
                <c:pt idx="108">
                  <c:v>10.629951999999994</c:v>
                </c:pt>
                <c:pt idx="109">
                  <c:v>11.13913372135416</c:v>
                </c:pt>
                <c:pt idx="110">
                  <c:v>11.670572916666657</c:v>
                </c:pt>
                <c:pt idx="111">
                  <c:v>12.225086851562487</c:v>
                </c:pt>
                <c:pt idx="112">
                  <c:v>12.803514666666652</c:v>
                </c:pt>
                <c:pt idx="113">
                  <c:v>13.406717690104152</c:v>
                </c:pt>
                <c:pt idx="114">
                  <c:v>14.035579749999981</c:v>
                </c:pt>
                <c:pt idx="115">
                  <c:v>14.691007486979142</c:v>
                </c:pt>
                <c:pt idx="116">
                  <c:v>15.37393066666664</c:v>
                </c:pt>
                <c:pt idx="117">
                  <c:v>16.08530249218747</c:v>
                </c:pt>
                <c:pt idx="118">
                  <c:v>16.826099916666628</c:v>
                </c:pt>
                <c:pt idx="119">
                  <c:v>17.597323955729124</c:v>
                </c:pt>
                <c:pt idx="120">
                  <c:v>18.399999999999959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980-4340-BF6A-659622DCBC9F}"/>
            </c:ext>
          </c:extLst>
        </c:ser>
        <c:ser>
          <c:idx val="7"/>
          <c:order val="7"/>
          <c:tx>
            <c:strRef>
              <c:f>'Des. Taylor'!$L$4</c:f>
              <c:strCache>
                <c:ptCount val="1"/>
                <c:pt idx="0">
                  <c:v>Tay-6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'Des. Taylor'!$A$5:$A$125</c:f>
              <c:numCache>
                <c:formatCode>General</c:formatCode>
                <c:ptCount val="121"/>
                <c:pt idx="0">
                  <c:v>-3</c:v>
                </c:pt>
                <c:pt idx="1">
                  <c:v>-2.95</c:v>
                </c:pt>
                <c:pt idx="2">
                  <c:v>-2.9000000000000004</c:v>
                </c:pt>
                <c:pt idx="3">
                  <c:v>-2.8500000000000005</c:v>
                </c:pt>
                <c:pt idx="4">
                  <c:v>-2.8000000000000007</c:v>
                </c:pt>
                <c:pt idx="5">
                  <c:v>-2.7500000000000009</c:v>
                </c:pt>
                <c:pt idx="6">
                  <c:v>-2.7000000000000011</c:v>
                </c:pt>
                <c:pt idx="7">
                  <c:v>-2.6500000000000012</c:v>
                </c:pt>
                <c:pt idx="8">
                  <c:v>-2.6000000000000014</c:v>
                </c:pt>
                <c:pt idx="9">
                  <c:v>-2.5500000000000016</c:v>
                </c:pt>
                <c:pt idx="10">
                  <c:v>-2.5000000000000018</c:v>
                </c:pt>
                <c:pt idx="11">
                  <c:v>-2.450000000000002</c:v>
                </c:pt>
                <c:pt idx="12">
                  <c:v>-2.4000000000000021</c:v>
                </c:pt>
                <c:pt idx="13">
                  <c:v>-2.3500000000000023</c:v>
                </c:pt>
                <c:pt idx="14">
                  <c:v>-2.3000000000000025</c:v>
                </c:pt>
                <c:pt idx="15">
                  <c:v>-2.2500000000000027</c:v>
                </c:pt>
                <c:pt idx="16">
                  <c:v>-2.2000000000000028</c:v>
                </c:pt>
                <c:pt idx="17">
                  <c:v>-2.150000000000003</c:v>
                </c:pt>
                <c:pt idx="18">
                  <c:v>-2.1000000000000032</c:v>
                </c:pt>
                <c:pt idx="19">
                  <c:v>-2.0500000000000034</c:v>
                </c:pt>
                <c:pt idx="20">
                  <c:v>-2.0000000000000036</c:v>
                </c:pt>
                <c:pt idx="21">
                  <c:v>-1.9500000000000035</c:v>
                </c:pt>
                <c:pt idx="22">
                  <c:v>-1.9000000000000035</c:v>
                </c:pt>
                <c:pt idx="23">
                  <c:v>-1.8500000000000034</c:v>
                </c:pt>
                <c:pt idx="24">
                  <c:v>-1.8000000000000034</c:v>
                </c:pt>
                <c:pt idx="25">
                  <c:v>-1.7500000000000033</c:v>
                </c:pt>
                <c:pt idx="26">
                  <c:v>-1.7000000000000033</c:v>
                </c:pt>
                <c:pt idx="27">
                  <c:v>-1.6500000000000032</c:v>
                </c:pt>
                <c:pt idx="28">
                  <c:v>-1.6000000000000032</c:v>
                </c:pt>
                <c:pt idx="29">
                  <c:v>-1.5500000000000032</c:v>
                </c:pt>
                <c:pt idx="30">
                  <c:v>-1.5000000000000031</c:v>
                </c:pt>
                <c:pt idx="31">
                  <c:v>-1.4500000000000031</c:v>
                </c:pt>
                <c:pt idx="32">
                  <c:v>-1.400000000000003</c:v>
                </c:pt>
                <c:pt idx="33">
                  <c:v>-1.350000000000003</c:v>
                </c:pt>
                <c:pt idx="34">
                  <c:v>-1.3000000000000029</c:v>
                </c:pt>
                <c:pt idx="35">
                  <c:v>-1.2500000000000029</c:v>
                </c:pt>
                <c:pt idx="36">
                  <c:v>-1.2000000000000028</c:v>
                </c:pt>
                <c:pt idx="37">
                  <c:v>-1.1500000000000028</c:v>
                </c:pt>
                <c:pt idx="38">
                  <c:v>-1.1000000000000028</c:v>
                </c:pt>
                <c:pt idx="39">
                  <c:v>-1.0500000000000027</c:v>
                </c:pt>
                <c:pt idx="40">
                  <c:v>-1.0000000000000027</c:v>
                </c:pt>
                <c:pt idx="41">
                  <c:v>-0.95000000000000262</c:v>
                </c:pt>
                <c:pt idx="42">
                  <c:v>-0.90000000000000258</c:v>
                </c:pt>
                <c:pt idx="43">
                  <c:v>-0.85000000000000253</c:v>
                </c:pt>
                <c:pt idx="44">
                  <c:v>-0.80000000000000249</c:v>
                </c:pt>
                <c:pt idx="45">
                  <c:v>-0.75000000000000244</c:v>
                </c:pt>
                <c:pt idx="46">
                  <c:v>-0.7000000000000024</c:v>
                </c:pt>
                <c:pt idx="47">
                  <c:v>-0.65000000000000235</c:v>
                </c:pt>
                <c:pt idx="48">
                  <c:v>-0.60000000000000231</c:v>
                </c:pt>
                <c:pt idx="49">
                  <c:v>-0.55000000000000226</c:v>
                </c:pt>
                <c:pt idx="50">
                  <c:v>-0.50000000000000222</c:v>
                </c:pt>
                <c:pt idx="51">
                  <c:v>-0.45000000000000223</c:v>
                </c:pt>
                <c:pt idx="52">
                  <c:v>-0.40000000000000224</c:v>
                </c:pt>
                <c:pt idx="53">
                  <c:v>-0.35000000000000225</c:v>
                </c:pt>
                <c:pt idx="54">
                  <c:v>-0.30000000000000226</c:v>
                </c:pt>
                <c:pt idx="55">
                  <c:v>-0.25000000000000228</c:v>
                </c:pt>
                <c:pt idx="56">
                  <c:v>-0.20000000000000229</c:v>
                </c:pt>
                <c:pt idx="57">
                  <c:v>-0.1500000000000023</c:v>
                </c:pt>
                <c:pt idx="58">
                  <c:v>-0.1000000000000023</c:v>
                </c:pt>
                <c:pt idx="59">
                  <c:v>-5.0000000000002293E-2</c:v>
                </c:pt>
                <c:pt idx="60">
                  <c:v>0</c:v>
                </c:pt>
                <c:pt idx="61">
                  <c:v>0.05</c:v>
                </c:pt>
                <c:pt idx="62">
                  <c:v>0.1</c:v>
                </c:pt>
                <c:pt idx="63">
                  <c:v>0.15000000000000002</c:v>
                </c:pt>
                <c:pt idx="64">
                  <c:v>0.2</c:v>
                </c:pt>
                <c:pt idx="65">
                  <c:v>0.25</c:v>
                </c:pt>
                <c:pt idx="66">
                  <c:v>0.3</c:v>
                </c:pt>
                <c:pt idx="67">
                  <c:v>0.35</c:v>
                </c:pt>
                <c:pt idx="68">
                  <c:v>0.39999999999999997</c:v>
                </c:pt>
                <c:pt idx="69">
                  <c:v>0.44999999999999996</c:v>
                </c:pt>
                <c:pt idx="70">
                  <c:v>0.49999999999999994</c:v>
                </c:pt>
                <c:pt idx="71">
                  <c:v>0.54999999999999993</c:v>
                </c:pt>
                <c:pt idx="72">
                  <c:v>0.6</c:v>
                </c:pt>
                <c:pt idx="73">
                  <c:v>0.65</c:v>
                </c:pt>
                <c:pt idx="74">
                  <c:v>0.70000000000000007</c:v>
                </c:pt>
                <c:pt idx="75">
                  <c:v>0.75000000000000011</c:v>
                </c:pt>
                <c:pt idx="76">
                  <c:v>0.80000000000000016</c:v>
                </c:pt>
                <c:pt idx="77">
                  <c:v>0.8500000000000002</c:v>
                </c:pt>
                <c:pt idx="78">
                  <c:v>0.90000000000000024</c:v>
                </c:pt>
                <c:pt idx="79">
                  <c:v>0.95000000000000029</c:v>
                </c:pt>
                <c:pt idx="80">
                  <c:v>1.0000000000000002</c:v>
                </c:pt>
                <c:pt idx="81">
                  <c:v>1.0500000000000003</c:v>
                </c:pt>
                <c:pt idx="82">
                  <c:v>1.1000000000000003</c:v>
                </c:pt>
                <c:pt idx="83">
                  <c:v>1.1500000000000004</c:v>
                </c:pt>
                <c:pt idx="84">
                  <c:v>1.2000000000000004</c:v>
                </c:pt>
                <c:pt idx="85">
                  <c:v>1.2500000000000004</c:v>
                </c:pt>
                <c:pt idx="86">
                  <c:v>1.3000000000000005</c:v>
                </c:pt>
                <c:pt idx="87">
                  <c:v>1.3500000000000005</c:v>
                </c:pt>
                <c:pt idx="88">
                  <c:v>1.4000000000000006</c:v>
                </c:pt>
                <c:pt idx="89">
                  <c:v>1.4500000000000006</c:v>
                </c:pt>
                <c:pt idx="90">
                  <c:v>1.5000000000000007</c:v>
                </c:pt>
                <c:pt idx="91">
                  <c:v>1.5500000000000007</c:v>
                </c:pt>
                <c:pt idx="92">
                  <c:v>1.6000000000000008</c:v>
                </c:pt>
                <c:pt idx="93">
                  <c:v>1.6500000000000008</c:v>
                </c:pt>
                <c:pt idx="94">
                  <c:v>1.7000000000000008</c:v>
                </c:pt>
                <c:pt idx="95">
                  <c:v>1.7500000000000009</c:v>
                </c:pt>
                <c:pt idx="96">
                  <c:v>1.8000000000000009</c:v>
                </c:pt>
                <c:pt idx="97">
                  <c:v>1.850000000000001</c:v>
                </c:pt>
                <c:pt idx="98">
                  <c:v>1.900000000000001</c:v>
                </c:pt>
                <c:pt idx="99">
                  <c:v>1.9500000000000011</c:v>
                </c:pt>
                <c:pt idx="100">
                  <c:v>2.0000000000000009</c:v>
                </c:pt>
                <c:pt idx="101">
                  <c:v>2.0500000000000007</c:v>
                </c:pt>
                <c:pt idx="102">
                  <c:v>2.1000000000000005</c:v>
                </c:pt>
                <c:pt idx="103">
                  <c:v>2.1500000000000004</c:v>
                </c:pt>
                <c:pt idx="104">
                  <c:v>2.2000000000000002</c:v>
                </c:pt>
                <c:pt idx="105">
                  <c:v>2.25</c:v>
                </c:pt>
                <c:pt idx="106">
                  <c:v>2.2999999999999998</c:v>
                </c:pt>
                <c:pt idx="107">
                  <c:v>2.3499999999999996</c:v>
                </c:pt>
                <c:pt idx="108">
                  <c:v>2.3999999999999995</c:v>
                </c:pt>
                <c:pt idx="109">
                  <c:v>2.4499999999999993</c:v>
                </c:pt>
                <c:pt idx="110">
                  <c:v>2.4999999999999991</c:v>
                </c:pt>
                <c:pt idx="111">
                  <c:v>2.5499999999999989</c:v>
                </c:pt>
                <c:pt idx="112">
                  <c:v>2.5999999999999988</c:v>
                </c:pt>
                <c:pt idx="113">
                  <c:v>2.6499999999999986</c:v>
                </c:pt>
                <c:pt idx="114">
                  <c:v>2.6999999999999984</c:v>
                </c:pt>
                <c:pt idx="115">
                  <c:v>2.7499999999999982</c:v>
                </c:pt>
                <c:pt idx="116">
                  <c:v>2.799999999999998</c:v>
                </c:pt>
                <c:pt idx="117">
                  <c:v>2.8499999999999979</c:v>
                </c:pt>
                <c:pt idx="118">
                  <c:v>2.8999999999999977</c:v>
                </c:pt>
                <c:pt idx="119">
                  <c:v>2.9499999999999975</c:v>
                </c:pt>
                <c:pt idx="120">
                  <c:v>2.9999999999999973</c:v>
                </c:pt>
              </c:numCache>
            </c:numRef>
          </c:cat>
          <c:val>
            <c:numRef>
              <c:f>'Des. Taylor'!$L$5:$L$125</c:f>
              <c:numCache>
                <c:formatCode>General</c:formatCode>
                <c:ptCount val="121"/>
                <c:pt idx="0">
                  <c:v>0.36250000000000004</c:v>
                </c:pt>
                <c:pt idx="1">
                  <c:v>0.33167772918836758</c:v>
                </c:pt>
                <c:pt idx="2">
                  <c:v>0.30405191805555498</c:v>
                </c:pt>
                <c:pt idx="3">
                  <c:v>0.27939523457031212</c:v>
                </c:pt>
                <c:pt idx="4">
                  <c:v>0.25749475555555634</c:v>
                </c:pt>
                <c:pt idx="5">
                  <c:v>0.23815138075086872</c:v>
                </c:pt>
                <c:pt idx="6">
                  <c:v>0.2211792625000002</c:v>
                </c:pt>
                <c:pt idx="7">
                  <c:v>0.20640525106336771</c:v>
                </c:pt>
                <c:pt idx="8">
                  <c:v>0.19366835555555661</c:v>
                </c:pt>
                <c:pt idx="9">
                  <c:v>0.18281922050781252</c:v>
                </c:pt>
                <c:pt idx="10">
                  <c:v>0.17371961805555586</c:v>
                </c:pt>
                <c:pt idx="11">
                  <c:v>0.16624195575086825</c:v>
                </c:pt>
                <c:pt idx="12">
                  <c:v>0.16026880000000054</c:v>
                </c:pt>
                <c:pt idx="13">
                  <c:v>0.15569241512586826</c:v>
                </c:pt>
                <c:pt idx="14">
                  <c:v>0.15241431805555555</c:v>
                </c:pt>
                <c:pt idx="15">
                  <c:v>0.15034484863281269</c:v>
                </c:pt>
                <c:pt idx="16">
                  <c:v>0.14940275555555543</c:v>
                </c:pt>
                <c:pt idx="17">
                  <c:v>0.14951479793836805</c:v>
                </c:pt>
                <c:pt idx="18">
                  <c:v>0.15061536249999996</c:v>
                </c:pt>
                <c:pt idx="19">
                  <c:v>0.15264609637586765</c:v>
                </c:pt>
                <c:pt idx="20">
                  <c:v>0.15555555555555539</c:v>
                </c:pt>
                <c:pt idx="21">
                  <c:v>0.15929886894531214</c:v>
                </c:pt>
                <c:pt idx="22">
                  <c:v>0.16383741805555527</c:v>
                </c:pt>
                <c:pt idx="23">
                  <c:v>0.16913853231336776</c:v>
                </c:pt>
                <c:pt idx="24">
                  <c:v>0.17517519999999967</c:v>
                </c:pt>
                <c:pt idx="25">
                  <c:v>0.18192579481336754</c:v>
                </c:pt>
                <c:pt idx="26">
                  <c:v>0.18937381805555509</c:v>
                </c:pt>
                <c:pt idx="27">
                  <c:v>0.19750765644531204</c:v>
                </c:pt>
                <c:pt idx="28">
                  <c:v>0.20632035555555489</c:v>
                </c:pt>
                <c:pt idx="29">
                  <c:v>0.21580940887586733</c:v>
                </c:pt>
                <c:pt idx="30">
                  <c:v>0.22597656249999942</c:v>
                </c:pt>
                <c:pt idx="31">
                  <c:v>0.2368276354383673</c:v>
                </c:pt>
                <c:pt idx="32">
                  <c:v>0.24837235555555481</c:v>
                </c:pt>
                <c:pt idx="33">
                  <c:v>0.26062421113281176</c:v>
                </c:pt>
                <c:pt idx="34">
                  <c:v>0.27360031805555479</c:v>
                </c:pt>
                <c:pt idx="35">
                  <c:v>0.28732130262586719</c:v>
                </c:pt>
                <c:pt idx="36">
                  <c:v>0.30181119999999917</c:v>
                </c:pt>
                <c:pt idx="37">
                  <c:v>0.31709736825086715</c:v>
                </c:pt>
                <c:pt idx="38">
                  <c:v>0.33321041805555457</c:v>
                </c:pt>
                <c:pt idx="39">
                  <c:v>0.35018415800781155</c:v>
                </c:pt>
                <c:pt idx="40">
                  <c:v>0.36805555555555458</c:v>
                </c:pt>
                <c:pt idx="41">
                  <c:v>0.38686471356336699</c:v>
                </c:pt>
                <c:pt idx="42">
                  <c:v>0.40665486249999883</c:v>
                </c:pt>
                <c:pt idx="43">
                  <c:v>0.42747236825086687</c:v>
                </c:pt>
                <c:pt idx="44">
                  <c:v>0.4493667555555545</c:v>
                </c:pt>
                <c:pt idx="45">
                  <c:v>0.47239074707031131</c:v>
                </c:pt>
                <c:pt idx="46">
                  <c:v>0.49660031805555432</c:v>
                </c:pt>
                <c:pt idx="47">
                  <c:v>0.5220547666883667</c:v>
                </c:pt>
                <c:pt idx="48">
                  <c:v>0.54881679999999877</c:v>
                </c:pt>
                <c:pt idx="49">
                  <c:v>0.57695263543836672</c:v>
                </c:pt>
                <c:pt idx="50">
                  <c:v>0.60653211805555429</c:v>
                </c:pt>
                <c:pt idx="51">
                  <c:v>0.63762885332031105</c:v>
                </c:pt>
                <c:pt idx="52">
                  <c:v>0.67032035555555392</c:v>
                </c:pt>
                <c:pt idx="53">
                  <c:v>0.7046882120008664</c:v>
                </c:pt>
                <c:pt idx="54">
                  <c:v>0.74081826249999827</c:v>
                </c:pt>
                <c:pt idx="55">
                  <c:v>0.77880079481336628</c:v>
                </c:pt>
                <c:pt idx="56">
                  <c:v>0.81873075555555364</c:v>
                </c:pt>
                <c:pt idx="57">
                  <c:v>0.86070797675781052</c:v>
                </c:pt>
                <c:pt idx="58">
                  <c:v>0.90483741805555351</c:v>
                </c:pt>
                <c:pt idx="59">
                  <c:v>0.95122942450086589</c:v>
                </c:pt>
                <c:pt idx="60">
                  <c:v>1</c:v>
                </c:pt>
                <c:pt idx="61">
                  <c:v>1.051271096375868</c:v>
                </c:pt>
                <c:pt idx="62">
                  <c:v>1.1051709180555553</c:v>
                </c:pt>
                <c:pt idx="63">
                  <c:v>1.1618342423828123</c:v>
                </c:pt>
                <c:pt idx="64">
                  <c:v>1.2214027555555556</c:v>
                </c:pt>
                <c:pt idx="65">
                  <c:v>1.2840254041883683</c:v>
                </c:pt>
                <c:pt idx="66">
                  <c:v>1.3498587625</c:v>
                </c:pt>
                <c:pt idx="67">
                  <c:v>1.4190674151258684</c:v>
                </c:pt>
                <c:pt idx="68">
                  <c:v>1.4918243555555555</c:v>
                </c:pt>
                <c:pt idx="69">
                  <c:v>1.5683114001953125</c:v>
                </c:pt>
                <c:pt idx="70">
                  <c:v>1.6487196180555554</c:v>
                </c:pt>
                <c:pt idx="71">
                  <c:v>1.7332497760633678</c:v>
                </c:pt>
                <c:pt idx="72">
                  <c:v>1.8221128000000002</c:v>
                </c:pt>
                <c:pt idx="73">
                  <c:v>1.9155302510633678</c:v>
                </c:pt>
                <c:pt idx="74">
                  <c:v>2.0137348180555561</c:v>
                </c:pt>
                <c:pt idx="75">
                  <c:v>2.1169708251953128</c:v>
                </c:pt>
                <c:pt idx="76">
                  <c:v>2.2254947555555562</c:v>
                </c:pt>
                <c:pt idx="77">
                  <c:v>2.3395757901258682</c:v>
                </c:pt>
                <c:pt idx="78">
                  <c:v>2.4594963625000013</c:v>
                </c:pt>
                <c:pt idx="79">
                  <c:v>2.5855527291883691</c:v>
                </c:pt>
                <c:pt idx="80">
                  <c:v>2.7180555555555559</c:v>
                </c:pt>
                <c:pt idx="81">
                  <c:v>2.8573305173828132</c:v>
                </c:pt>
                <c:pt idx="82">
                  <c:v>3.0037189180555566</c:v>
                </c:pt>
                <c:pt idx="83">
                  <c:v>3.157578321375869</c:v>
                </c:pt>
                <c:pt idx="84">
                  <c:v>3.319283200000001</c:v>
                </c:pt>
                <c:pt idx="85">
                  <c:v>3.4892255995008692</c:v>
                </c:pt>
                <c:pt idx="86">
                  <c:v>3.6678158180555576</c:v>
                </c:pt>
                <c:pt idx="87">
                  <c:v>3.8554831017578151</c:v>
                </c:pt>
                <c:pt idx="88">
                  <c:v>4.0526763555555574</c:v>
                </c:pt>
                <c:pt idx="89">
                  <c:v>4.259864869813371</c:v>
                </c:pt>
                <c:pt idx="90">
                  <c:v>4.4775390625000027</c:v>
                </c:pt>
                <c:pt idx="91">
                  <c:v>4.7062112370008711</c:v>
                </c:pt>
                <c:pt idx="92">
                  <c:v>4.9464163555555594</c:v>
                </c:pt>
                <c:pt idx="93">
                  <c:v>5.1987128283203168</c:v>
                </c:pt>
                <c:pt idx="94">
                  <c:v>5.4636833180555611</c:v>
                </c:pt>
                <c:pt idx="95">
                  <c:v>5.7419355604383728</c:v>
                </c:pt>
                <c:pt idx="96">
                  <c:v>6.034103200000005</c:v>
                </c:pt>
                <c:pt idx="97">
                  <c:v>6.3408466416883744</c:v>
                </c:pt>
                <c:pt idx="98">
                  <c:v>6.6628539180555624</c:v>
                </c:pt>
                <c:pt idx="99">
                  <c:v>7.0008415720703203</c:v>
                </c:pt>
                <c:pt idx="100">
                  <c:v>7.3555555555555623</c:v>
                </c:pt>
                <c:pt idx="101">
                  <c:v>7.7277721432508741</c:v>
                </c:pt>
                <c:pt idx="102">
                  <c:v>8.1182988625000032</c:v>
                </c:pt>
                <c:pt idx="103">
                  <c:v>8.5279754385633701</c:v>
                </c:pt>
                <c:pt idx="104">
                  <c:v>8.9576747555555585</c:v>
                </c:pt>
                <c:pt idx="105">
                  <c:v>9.4083038330078139</c:v>
                </c:pt>
                <c:pt idx="106">
                  <c:v>9.8808048180555534</c:v>
                </c:pt>
                <c:pt idx="107">
                  <c:v>10.376155993250865</c:v>
                </c:pt>
                <c:pt idx="108">
                  <c:v>10.895372799999993</c:v>
                </c:pt>
                <c:pt idx="109">
                  <c:v>11.43950887762586</c:v>
                </c:pt>
                <c:pt idx="110">
                  <c:v>12.009657118055545</c:v>
                </c:pt>
                <c:pt idx="111">
                  <c:v>12.606950736132799</c:v>
                </c:pt>
                <c:pt idx="112">
                  <c:v>13.232564355555541</c:v>
                </c:pt>
                <c:pt idx="113">
                  <c:v>13.887715110438352</c:v>
                </c:pt>
                <c:pt idx="114">
                  <c:v>14.573663762499979</c:v>
                </c:pt>
                <c:pt idx="115">
                  <c:v>15.291715833875841</c:v>
                </c:pt>
                <c:pt idx="116">
                  <c:v>16.043222755555526</c:v>
                </c:pt>
                <c:pt idx="117">
                  <c:v>16.829583031445278</c:v>
                </c:pt>
                <c:pt idx="118">
                  <c:v>17.652243418055512</c:v>
                </c:pt>
                <c:pt idx="119">
                  <c:v>18.512700119813321</c:v>
                </c:pt>
                <c:pt idx="120">
                  <c:v>19.412499999999955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980-4340-BF6A-659622DCBC9F}"/>
            </c:ext>
          </c:extLst>
        </c:ser>
        <c:ser>
          <c:idx val="8"/>
          <c:order val="8"/>
          <c:tx>
            <c:strRef>
              <c:f>'Des. Taylor'!$M$4</c:f>
              <c:strCache>
                <c:ptCount val="1"/>
                <c:pt idx="0">
                  <c:v>Tay-7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'Des. Taylor'!$A$5:$A$125</c:f>
              <c:numCache>
                <c:formatCode>General</c:formatCode>
                <c:ptCount val="121"/>
                <c:pt idx="0">
                  <c:v>-3</c:v>
                </c:pt>
                <c:pt idx="1">
                  <c:v>-2.95</c:v>
                </c:pt>
                <c:pt idx="2">
                  <c:v>-2.9000000000000004</c:v>
                </c:pt>
                <c:pt idx="3">
                  <c:v>-2.8500000000000005</c:v>
                </c:pt>
                <c:pt idx="4">
                  <c:v>-2.8000000000000007</c:v>
                </c:pt>
                <c:pt idx="5">
                  <c:v>-2.7500000000000009</c:v>
                </c:pt>
                <c:pt idx="6">
                  <c:v>-2.7000000000000011</c:v>
                </c:pt>
                <c:pt idx="7">
                  <c:v>-2.6500000000000012</c:v>
                </c:pt>
                <c:pt idx="8">
                  <c:v>-2.6000000000000014</c:v>
                </c:pt>
                <c:pt idx="9">
                  <c:v>-2.5500000000000016</c:v>
                </c:pt>
                <c:pt idx="10">
                  <c:v>-2.5000000000000018</c:v>
                </c:pt>
                <c:pt idx="11">
                  <c:v>-2.450000000000002</c:v>
                </c:pt>
                <c:pt idx="12">
                  <c:v>-2.4000000000000021</c:v>
                </c:pt>
                <c:pt idx="13">
                  <c:v>-2.3500000000000023</c:v>
                </c:pt>
                <c:pt idx="14">
                  <c:v>-2.3000000000000025</c:v>
                </c:pt>
                <c:pt idx="15">
                  <c:v>-2.2500000000000027</c:v>
                </c:pt>
                <c:pt idx="16">
                  <c:v>-2.2000000000000028</c:v>
                </c:pt>
                <c:pt idx="17">
                  <c:v>-2.150000000000003</c:v>
                </c:pt>
                <c:pt idx="18">
                  <c:v>-2.1000000000000032</c:v>
                </c:pt>
                <c:pt idx="19">
                  <c:v>-2.0500000000000034</c:v>
                </c:pt>
                <c:pt idx="20">
                  <c:v>-2.0000000000000036</c:v>
                </c:pt>
                <c:pt idx="21">
                  <c:v>-1.9500000000000035</c:v>
                </c:pt>
                <c:pt idx="22">
                  <c:v>-1.9000000000000035</c:v>
                </c:pt>
                <c:pt idx="23">
                  <c:v>-1.8500000000000034</c:v>
                </c:pt>
                <c:pt idx="24">
                  <c:v>-1.8000000000000034</c:v>
                </c:pt>
                <c:pt idx="25">
                  <c:v>-1.7500000000000033</c:v>
                </c:pt>
                <c:pt idx="26">
                  <c:v>-1.7000000000000033</c:v>
                </c:pt>
                <c:pt idx="27">
                  <c:v>-1.6500000000000032</c:v>
                </c:pt>
                <c:pt idx="28">
                  <c:v>-1.6000000000000032</c:v>
                </c:pt>
                <c:pt idx="29">
                  <c:v>-1.5500000000000032</c:v>
                </c:pt>
                <c:pt idx="30">
                  <c:v>-1.5000000000000031</c:v>
                </c:pt>
                <c:pt idx="31">
                  <c:v>-1.4500000000000031</c:v>
                </c:pt>
                <c:pt idx="32">
                  <c:v>-1.400000000000003</c:v>
                </c:pt>
                <c:pt idx="33">
                  <c:v>-1.350000000000003</c:v>
                </c:pt>
                <c:pt idx="34">
                  <c:v>-1.3000000000000029</c:v>
                </c:pt>
                <c:pt idx="35">
                  <c:v>-1.2500000000000029</c:v>
                </c:pt>
                <c:pt idx="36">
                  <c:v>-1.2000000000000028</c:v>
                </c:pt>
                <c:pt idx="37">
                  <c:v>-1.1500000000000028</c:v>
                </c:pt>
                <c:pt idx="38">
                  <c:v>-1.1000000000000028</c:v>
                </c:pt>
                <c:pt idx="39">
                  <c:v>-1.0500000000000027</c:v>
                </c:pt>
                <c:pt idx="40">
                  <c:v>-1.0000000000000027</c:v>
                </c:pt>
                <c:pt idx="41">
                  <c:v>-0.95000000000000262</c:v>
                </c:pt>
                <c:pt idx="42">
                  <c:v>-0.90000000000000258</c:v>
                </c:pt>
                <c:pt idx="43">
                  <c:v>-0.85000000000000253</c:v>
                </c:pt>
                <c:pt idx="44">
                  <c:v>-0.80000000000000249</c:v>
                </c:pt>
                <c:pt idx="45">
                  <c:v>-0.75000000000000244</c:v>
                </c:pt>
                <c:pt idx="46">
                  <c:v>-0.7000000000000024</c:v>
                </c:pt>
                <c:pt idx="47">
                  <c:v>-0.65000000000000235</c:v>
                </c:pt>
                <c:pt idx="48">
                  <c:v>-0.60000000000000231</c:v>
                </c:pt>
                <c:pt idx="49">
                  <c:v>-0.55000000000000226</c:v>
                </c:pt>
                <c:pt idx="50">
                  <c:v>-0.50000000000000222</c:v>
                </c:pt>
                <c:pt idx="51">
                  <c:v>-0.45000000000000223</c:v>
                </c:pt>
                <c:pt idx="52">
                  <c:v>-0.40000000000000224</c:v>
                </c:pt>
                <c:pt idx="53">
                  <c:v>-0.35000000000000225</c:v>
                </c:pt>
                <c:pt idx="54">
                  <c:v>-0.30000000000000226</c:v>
                </c:pt>
                <c:pt idx="55">
                  <c:v>-0.25000000000000228</c:v>
                </c:pt>
                <c:pt idx="56">
                  <c:v>-0.20000000000000229</c:v>
                </c:pt>
                <c:pt idx="57">
                  <c:v>-0.1500000000000023</c:v>
                </c:pt>
                <c:pt idx="58">
                  <c:v>-0.1000000000000023</c:v>
                </c:pt>
                <c:pt idx="59">
                  <c:v>-5.0000000000002293E-2</c:v>
                </c:pt>
                <c:pt idx="60">
                  <c:v>0</c:v>
                </c:pt>
                <c:pt idx="61">
                  <c:v>0.05</c:v>
                </c:pt>
                <c:pt idx="62">
                  <c:v>0.1</c:v>
                </c:pt>
                <c:pt idx="63">
                  <c:v>0.15000000000000002</c:v>
                </c:pt>
                <c:pt idx="64">
                  <c:v>0.2</c:v>
                </c:pt>
                <c:pt idx="65">
                  <c:v>0.25</c:v>
                </c:pt>
                <c:pt idx="66">
                  <c:v>0.3</c:v>
                </c:pt>
                <c:pt idx="67">
                  <c:v>0.35</c:v>
                </c:pt>
                <c:pt idx="68">
                  <c:v>0.39999999999999997</c:v>
                </c:pt>
                <c:pt idx="69">
                  <c:v>0.44999999999999996</c:v>
                </c:pt>
                <c:pt idx="70">
                  <c:v>0.49999999999999994</c:v>
                </c:pt>
                <c:pt idx="71">
                  <c:v>0.54999999999999993</c:v>
                </c:pt>
                <c:pt idx="72">
                  <c:v>0.6</c:v>
                </c:pt>
                <c:pt idx="73">
                  <c:v>0.65</c:v>
                </c:pt>
                <c:pt idx="74">
                  <c:v>0.70000000000000007</c:v>
                </c:pt>
                <c:pt idx="75">
                  <c:v>0.75000000000000011</c:v>
                </c:pt>
                <c:pt idx="76">
                  <c:v>0.80000000000000016</c:v>
                </c:pt>
                <c:pt idx="77">
                  <c:v>0.8500000000000002</c:v>
                </c:pt>
                <c:pt idx="78">
                  <c:v>0.90000000000000024</c:v>
                </c:pt>
                <c:pt idx="79">
                  <c:v>0.95000000000000029</c:v>
                </c:pt>
                <c:pt idx="80">
                  <c:v>1.0000000000000002</c:v>
                </c:pt>
                <c:pt idx="81">
                  <c:v>1.0500000000000003</c:v>
                </c:pt>
                <c:pt idx="82">
                  <c:v>1.1000000000000003</c:v>
                </c:pt>
                <c:pt idx="83">
                  <c:v>1.1500000000000004</c:v>
                </c:pt>
                <c:pt idx="84">
                  <c:v>1.2000000000000004</c:v>
                </c:pt>
                <c:pt idx="85">
                  <c:v>1.2500000000000004</c:v>
                </c:pt>
                <c:pt idx="86">
                  <c:v>1.3000000000000005</c:v>
                </c:pt>
                <c:pt idx="87">
                  <c:v>1.3500000000000005</c:v>
                </c:pt>
                <c:pt idx="88">
                  <c:v>1.4000000000000006</c:v>
                </c:pt>
                <c:pt idx="89">
                  <c:v>1.4500000000000006</c:v>
                </c:pt>
                <c:pt idx="90">
                  <c:v>1.5000000000000007</c:v>
                </c:pt>
                <c:pt idx="91">
                  <c:v>1.5500000000000007</c:v>
                </c:pt>
                <c:pt idx="92">
                  <c:v>1.6000000000000008</c:v>
                </c:pt>
                <c:pt idx="93">
                  <c:v>1.6500000000000008</c:v>
                </c:pt>
                <c:pt idx="94">
                  <c:v>1.7000000000000008</c:v>
                </c:pt>
                <c:pt idx="95">
                  <c:v>1.7500000000000009</c:v>
                </c:pt>
                <c:pt idx="96">
                  <c:v>1.8000000000000009</c:v>
                </c:pt>
                <c:pt idx="97">
                  <c:v>1.850000000000001</c:v>
                </c:pt>
                <c:pt idx="98">
                  <c:v>1.900000000000001</c:v>
                </c:pt>
                <c:pt idx="99">
                  <c:v>1.9500000000000011</c:v>
                </c:pt>
                <c:pt idx="100">
                  <c:v>2.0000000000000009</c:v>
                </c:pt>
                <c:pt idx="101">
                  <c:v>2.0500000000000007</c:v>
                </c:pt>
                <c:pt idx="102">
                  <c:v>2.1000000000000005</c:v>
                </c:pt>
                <c:pt idx="103">
                  <c:v>2.1500000000000004</c:v>
                </c:pt>
                <c:pt idx="104">
                  <c:v>2.2000000000000002</c:v>
                </c:pt>
                <c:pt idx="105">
                  <c:v>2.25</c:v>
                </c:pt>
                <c:pt idx="106">
                  <c:v>2.2999999999999998</c:v>
                </c:pt>
                <c:pt idx="107">
                  <c:v>2.3499999999999996</c:v>
                </c:pt>
                <c:pt idx="108">
                  <c:v>2.3999999999999995</c:v>
                </c:pt>
                <c:pt idx="109">
                  <c:v>2.4499999999999993</c:v>
                </c:pt>
                <c:pt idx="110">
                  <c:v>2.4999999999999991</c:v>
                </c:pt>
                <c:pt idx="111">
                  <c:v>2.5499999999999989</c:v>
                </c:pt>
                <c:pt idx="112">
                  <c:v>2.5999999999999988</c:v>
                </c:pt>
                <c:pt idx="113">
                  <c:v>2.6499999999999986</c:v>
                </c:pt>
                <c:pt idx="114">
                  <c:v>2.6999999999999984</c:v>
                </c:pt>
                <c:pt idx="115">
                  <c:v>2.7499999999999982</c:v>
                </c:pt>
                <c:pt idx="116">
                  <c:v>2.799999999999998</c:v>
                </c:pt>
                <c:pt idx="117">
                  <c:v>2.8499999999999979</c:v>
                </c:pt>
                <c:pt idx="118">
                  <c:v>2.8999999999999977</c:v>
                </c:pt>
                <c:pt idx="119">
                  <c:v>2.9499999999999975</c:v>
                </c:pt>
                <c:pt idx="120">
                  <c:v>2.9999999999999973</c:v>
                </c:pt>
              </c:numCache>
            </c:numRef>
          </c:cat>
          <c:val>
            <c:numRef>
              <c:f>'Des. Taylor'!$M$5:$M$125</c:f>
              <c:numCache>
                <c:formatCode>General</c:formatCode>
                <c:ptCount val="121"/>
                <c:pt idx="0">
                  <c:v>-7.1428571428571397E-2</c:v>
                </c:pt>
                <c:pt idx="1">
                  <c:v>-5.4087939961403098E-2</c:v>
                </c:pt>
                <c:pt idx="2">
                  <c:v>-3.8207532519842102E-2</c:v>
                </c:pt>
                <c:pt idx="3">
                  <c:v>-2.3633270698940445E-2</c:v>
                </c:pt>
                <c:pt idx="4">
                  <c:v>-1.0222079999999689E-2</c:v>
                </c:pt>
                <c:pt idx="5">
                  <c:v>2.1588158985925976E-3</c:v>
                </c:pt>
                <c:pt idx="6">
                  <c:v>1.3632571964285384E-2</c:v>
                </c:pt>
                <c:pt idx="7">
                  <c:v>2.4313370508276644E-2</c:v>
                </c:pt>
                <c:pt idx="8">
                  <c:v>3.4307042539682975E-2</c:v>
                </c:pt>
                <c:pt idx="9">
                  <c:v>4.371166255719805E-2</c:v>
                </c:pt>
                <c:pt idx="10">
                  <c:v>5.2618117559523503E-2</c:v>
                </c:pt>
                <c:pt idx="11">
                  <c:v>6.1110651055772194E-2</c:v>
                </c:pt>
                <c:pt idx="12">
                  <c:v>6.9267382857142831E-2</c:v>
                </c:pt>
                <c:pt idx="13">
                  <c:v>7.7160805431082266E-2</c:v>
                </c:pt>
                <c:pt idx="14">
                  <c:v>8.485825759920583E-2</c:v>
                </c:pt>
                <c:pt idx="15">
                  <c:v>9.2422376360211764E-2</c:v>
                </c:pt>
                <c:pt idx="16">
                  <c:v>9.9911527619047064E-2</c:v>
                </c:pt>
                <c:pt idx="17">
                  <c:v>0.10738021660357722</c:v>
                </c:pt>
                <c:pt idx="18">
                  <c:v>0.11487947874999958</c:v>
                </c:pt>
                <c:pt idx="19">
                  <c:v>0.12245725183826189</c:v>
                </c:pt>
                <c:pt idx="20">
                  <c:v>0.13015873015872967</c:v>
                </c:pt>
                <c:pt idx="21">
                  <c:v>0.13802670149134982</c:v>
                </c:pt>
                <c:pt idx="22">
                  <c:v>0.14610186767857092</c:v>
                </c:pt>
                <c:pt idx="23">
                  <c:v>0.1544231495732572</c:v>
                </c:pt>
                <c:pt idx="24">
                  <c:v>0.16302797714285666</c:v>
                </c:pt>
                <c:pt idx="25">
                  <c:v>0.17195256551106705</c:v>
                </c:pt>
                <c:pt idx="26">
                  <c:v>0.1812321777182534</c:v>
                </c:pt>
                <c:pt idx="27">
                  <c:v>0.1909013749818633</c:v>
                </c:pt>
                <c:pt idx="28">
                  <c:v>0.2009942552380945</c:v>
                </c:pt>
                <c:pt idx="29">
                  <c:v>0.21154468074606197</c:v>
                </c:pt>
                <c:pt idx="30">
                  <c:v>0.22258649553571366</c:v>
                </c:pt>
                <c:pt idx="31">
                  <c:v>0.23415373348074697</c:v>
                </c:pt>
                <c:pt idx="32">
                  <c:v>0.24628081777777699</c:v>
                </c:pt>
                <c:pt idx="33">
                  <c:v>0.25900275261300149</c:v>
                </c:pt>
                <c:pt idx="34">
                  <c:v>0.27235530779761824</c:v>
                </c:pt>
                <c:pt idx="35">
                  <c:v>0.28637519715324194</c:v>
                </c:pt>
                <c:pt idx="36">
                  <c:v>0.30110025142857061</c:v>
                </c:pt>
                <c:pt idx="37">
                  <c:v>0.31656958652855194</c:v>
                </c:pt>
                <c:pt idx="38">
                  <c:v>0.33282376783730061</c:v>
                </c:pt>
                <c:pt idx="39">
                  <c:v>0.34990497141601468</c:v>
                </c:pt>
                <c:pt idx="40">
                  <c:v>0.36785714285714188</c:v>
                </c:pt>
                <c:pt idx="41">
                  <c:v>0.38672615457604681</c:v>
                </c:pt>
                <c:pt idx="42">
                  <c:v>0.40655996232142738</c:v>
                </c:pt>
                <c:pt idx="43">
                  <c:v>0.42740876168573172</c:v>
                </c:pt>
                <c:pt idx="44">
                  <c:v>0.44932514539682433</c:v>
                </c:pt>
                <c:pt idx="45">
                  <c:v>0.47236426217215283</c:v>
                </c:pt>
                <c:pt idx="46">
                  <c:v>0.49658397791666542</c:v>
                </c:pt>
                <c:pt idx="47">
                  <c:v>0.5220450400457266</c:v>
                </c:pt>
                <c:pt idx="48">
                  <c:v>0.54881124571428452</c:v>
                </c:pt>
                <c:pt idx="49">
                  <c:v>0.57694961473353656</c:v>
                </c:pt>
                <c:pt idx="50">
                  <c:v>0.60653056795634797</c:v>
                </c:pt>
                <c:pt idx="51">
                  <c:v>0.637628111912666</c:v>
                </c:pt>
                <c:pt idx="52">
                  <c:v>0.67032003047618882</c:v>
                </c:pt>
                <c:pt idx="53">
                  <c:v>0.70468808434353136</c:v>
                </c:pt>
                <c:pt idx="54">
                  <c:v>0.74081821910714107</c:v>
                </c:pt>
                <c:pt idx="55">
                  <c:v>0.77880078270321618</c:v>
                </c:pt>
                <c:pt idx="56">
                  <c:v>0.81873075301587106</c:v>
                </c:pt>
                <c:pt idx="57">
                  <c:v>0.86070797641880381</c:v>
                </c:pt>
                <c:pt idx="58">
                  <c:v>0.90483741803571227</c:v>
                </c:pt>
                <c:pt idx="59">
                  <c:v>0.95122942450071091</c:v>
                </c:pt>
                <c:pt idx="60">
                  <c:v>1</c:v>
                </c:pt>
                <c:pt idx="61">
                  <c:v>1.051271096376023</c:v>
                </c:pt>
                <c:pt idx="62">
                  <c:v>1.1051709180753966</c:v>
                </c:pt>
                <c:pt idx="63">
                  <c:v>1.1618342427218189</c:v>
                </c:pt>
                <c:pt idx="64">
                  <c:v>1.221402758095238</c:v>
                </c:pt>
                <c:pt idx="65">
                  <c:v>1.2840254162985183</c:v>
                </c:pt>
                <c:pt idx="66">
                  <c:v>1.3498588058928571</c:v>
                </c:pt>
                <c:pt idx="67">
                  <c:v>1.4190675427832036</c:v>
                </c:pt>
                <c:pt idx="68">
                  <c:v>1.4918246806349205</c:v>
                </c:pt>
                <c:pt idx="69">
                  <c:v>1.5683121416029575</c:v>
                </c:pt>
                <c:pt idx="70">
                  <c:v>1.6487211681547618</c:v>
                </c:pt>
                <c:pt idx="71">
                  <c:v>1.7332527967681979</c:v>
                </c:pt>
                <c:pt idx="72">
                  <c:v>1.8221183542857144</c:v>
                </c:pt>
                <c:pt idx="73">
                  <c:v>1.915539977706008</c:v>
                </c:pt>
                <c:pt idx="74">
                  <c:v>2.0137511581944452</c:v>
                </c:pt>
                <c:pt idx="75">
                  <c:v>2.1169973100934714</c:v>
                </c:pt>
                <c:pt idx="76">
                  <c:v>2.2255363657142864</c:v>
                </c:pt>
                <c:pt idx="77">
                  <c:v>2.3396393966910036</c:v>
                </c:pt>
                <c:pt idx="78">
                  <c:v>2.4595912626785728</c:v>
                </c:pt>
                <c:pt idx="79">
                  <c:v>2.5856912881756893</c:v>
                </c:pt>
                <c:pt idx="80">
                  <c:v>2.7182539682539688</c:v>
                </c:pt>
                <c:pt idx="81">
                  <c:v>2.8576097039746102</c:v>
                </c:pt>
                <c:pt idx="82">
                  <c:v>3.0041055682738107</c:v>
                </c:pt>
                <c:pt idx="83">
                  <c:v>3.1581061030981843</c:v>
                </c:pt>
                <c:pt idx="84">
                  <c:v>3.3199941485714297</c:v>
                </c:pt>
                <c:pt idx="85">
                  <c:v>3.4901717049734944</c:v>
                </c:pt>
                <c:pt idx="86">
                  <c:v>3.6690608283134942</c:v>
                </c:pt>
                <c:pt idx="87">
                  <c:v>3.8571045602776253</c:v>
                </c:pt>
                <c:pt idx="88">
                  <c:v>4.0547678933333353</c:v>
                </c:pt>
                <c:pt idx="89">
                  <c:v>4.2625387717709913</c:v>
                </c:pt>
                <c:pt idx="90">
                  <c:v>4.4809291294642888</c:v>
                </c:pt>
                <c:pt idx="91">
                  <c:v>4.7104759651306765</c:v>
                </c:pt>
                <c:pt idx="92">
                  <c:v>4.9517424558730196</c:v>
                </c:pt>
                <c:pt idx="93">
                  <c:v>5.2053191097837654</c:v>
                </c:pt>
                <c:pt idx="94">
                  <c:v>5.4718249583928626</c:v>
                </c:pt>
                <c:pt idx="95">
                  <c:v>5.7519087897406731</c:v>
                </c:pt>
                <c:pt idx="96">
                  <c:v>6.0462504228571481</c:v>
                </c:pt>
                <c:pt idx="97">
                  <c:v>6.3555620244284849</c:v>
                </c:pt>
                <c:pt idx="98">
                  <c:v>6.6805894684325464</c:v>
                </c:pt>
                <c:pt idx="99">
                  <c:v>7.0221137395242827</c:v>
                </c:pt>
                <c:pt idx="100">
                  <c:v>7.3809523809523876</c:v>
                </c:pt>
                <c:pt idx="101">
                  <c:v>7.7579609877884792</c:v>
                </c:pt>
                <c:pt idx="102">
                  <c:v>8.1540347462500034</c:v>
                </c:pt>
                <c:pt idx="103">
                  <c:v>8.570110019898161</c:v>
                </c:pt>
                <c:pt idx="104">
                  <c:v>9.007165983492067</c:v>
                </c:pt>
                <c:pt idx="105">
                  <c:v>9.466226305280415</c:v>
                </c:pt>
                <c:pt idx="106">
                  <c:v>9.9483608785119024</c:v>
                </c:pt>
                <c:pt idx="107">
                  <c:v>10.454687602945651</c:v>
                </c:pt>
                <c:pt idx="108">
                  <c:v>10.986374217142851</c:v>
                </c:pt>
                <c:pt idx="109">
                  <c:v>11.544640182320956</c:v>
                </c:pt>
                <c:pt idx="110">
                  <c:v>12.130758618551576</c:v>
                </c:pt>
                <c:pt idx="111">
                  <c:v>12.746058294083412</c:v>
                </c:pt>
                <c:pt idx="112">
                  <c:v>13.391925668571414</c:v>
                </c:pt>
                <c:pt idx="113">
                  <c:v>14.069806990993442</c:v>
                </c:pt>
                <c:pt idx="114">
                  <c:v>14.781210453035692</c:v>
                </c:pt>
                <c:pt idx="115">
                  <c:v>15.527708398728116</c:v>
                </c:pt>
                <c:pt idx="116">
                  <c:v>16.310939591111079</c:v>
                </c:pt>
                <c:pt idx="117">
                  <c:v>17.132611536714528</c:v>
                </c:pt>
                <c:pt idx="118">
                  <c:v>17.994502868630907</c:v>
                </c:pt>
                <c:pt idx="119">
                  <c:v>18.89846578896309</c:v>
                </c:pt>
                <c:pt idx="120">
                  <c:v>19.846428571428525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980-4340-BF6A-659622DCBC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2120592"/>
        <c:axId val="502116328"/>
      </c:lineChart>
      <c:catAx>
        <c:axId val="502120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2116328"/>
        <c:crosses val="autoZero"/>
        <c:auto val="1"/>
        <c:lblAlgn val="ctr"/>
        <c:lblOffset val="100"/>
        <c:noMultiLvlLbl val="0"/>
      </c:catAx>
      <c:valAx>
        <c:axId val="5021163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21205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454768153980752"/>
          <c:y val="0.1331007582385535"/>
          <c:w val="0.71645997375328074"/>
          <c:h val="0.1493066491688538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Desarrollo de Taylor</a:t>
            </a:r>
          </a:p>
          <a:p>
            <a:pPr>
              <a:defRPr/>
            </a:pP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6.9358705161854772E-2"/>
          <c:y val="5.1342592592592606E-2"/>
          <c:w val="0.90286351706036749"/>
          <c:h val="0.9121985272674249"/>
        </c:manualLayout>
      </c:layout>
      <c:lineChart>
        <c:grouping val="standard"/>
        <c:varyColors val="0"/>
        <c:ser>
          <c:idx val="0"/>
          <c:order val="0"/>
          <c:tx>
            <c:strRef>
              <c:f>'Des. Taylor'!$B$4</c:f>
              <c:strCache>
                <c:ptCount val="1"/>
                <c:pt idx="0">
                  <c:v>ex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'Des. Taylor'!$A$5:$A$125</c:f>
              <c:numCache>
                <c:formatCode>General</c:formatCode>
                <c:ptCount val="121"/>
                <c:pt idx="0">
                  <c:v>-3</c:v>
                </c:pt>
                <c:pt idx="1">
                  <c:v>-2.95</c:v>
                </c:pt>
                <c:pt idx="2">
                  <c:v>-2.9000000000000004</c:v>
                </c:pt>
                <c:pt idx="3">
                  <c:v>-2.8500000000000005</c:v>
                </c:pt>
                <c:pt idx="4">
                  <c:v>-2.8000000000000007</c:v>
                </c:pt>
                <c:pt idx="5">
                  <c:v>-2.7500000000000009</c:v>
                </c:pt>
                <c:pt idx="6">
                  <c:v>-2.7000000000000011</c:v>
                </c:pt>
                <c:pt idx="7">
                  <c:v>-2.6500000000000012</c:v>
                </c:pt>
                <c:pt idx="8">
                  <c:v>-2.6000000000000014</c:v>
                </c:pt>
                <c:pt idx="9">
                  <c:v>-2.5500000000000016</c:v>
                </c:pt>
                <c:pt idx="10">
                  <c:v>-2.5000000000000018</c:v>
                </c:pt>
                <c:pt idx="11">
                  <c:v>-2.450000000000002</c:v>
                </c:pt>
                <c:pt idx="12">
                  <c:v>-2.4000000000000021</c:v>
                </c:pt>
                <c:pt idx="13">
                  <c:v>-2.3500000000000023</c:v>
                </c:pt>
                <c:pt idx="14">
                  <c:v>-2.3000000000000025</c:v>
                </c:pt>
                <c:pt idx="15">
                  <c:v>-2.2500000000000027</c:v>
                </c:pt>
                <c:pt idx="16">
                  <c:v>-2.2000000000000028</c:v>
                </c:pt>
                <c:pt idx="17">
                  <c:v>-2.150000000000003</c:v>
                </c:pt>
                <c:pt idx="18">
                  <c:v>-2.1000000000000032</c:v>
                </c:pt>
                <c:pt idx="19">
                  <c:v>-2.0500000000000034</c:v>
                </c:pt>
                <c:pt idx="20">
                  <c:v>-2.0000000000000036</c:v>
                </c:pt>
                <c:pt idx="21">
                  <c:v>-1.9500000000000035</c:v>
                </c:pt>
                <c:pt idx="22">
                  <c:v>-1.9000000000000035</c:v>
                </c:pt>
                <c:pt idx="23">
                  <c:v>-1.8500000000000034</c:v>
                </c:pt>
                <c:pt idx="24">
                  <c:v>-1.8000000000000034</c:v>
                </c:pt>
                <c:pt idx="25">
                  <c:v>-1.7500000000000033</c:v>
                </c:pt>
                <c:pt idx="26">
                  <c:v>-1.7000000000000033</c:v>
                </c:pt>
                <c:pt idx="27">
                  <c:v>-1.6500000000000032</c:v>
                </c:pt>
                <c:pt idx="28">
                  <c:v>-1.6000000000000032</c:v>
                </c:pt>
                <c:pt idx="29">
                  <c:v>-1.5500000000000032</c:v>
                </c:pt>
                <c:pt idx="30">
                  <c:v>-1.5000000000000031</c:v>
                </c:pt>
                <c:pt idx="31">
                  <c:v>-1.4500000000000031</c:v>
                </c:pt>
                <c:pt idx="32">
                  <c:v>-1.400000000000003</c:v>
                </c:pt>
                <c:pt idx="33">
                  <c:v>-1.350000000000003</c:v>
                </c:pt>
                <c:pt idx="34">
                  <c:v>-1.3000000000000029</c:v>
                </c:pt>
                <c:pt idx="35">
                  <c:v>-1.2500000000000029</c:v>
                </c:pt>
                <c:pt idx="36">
                  <c:v>-1.2000000000000028</c:v>
                </c:pt>
                <c:pt idx="37">
                  <c:v>-1.1500000000000028</c:v>
                </c:pt>
                <c:pt idx="38">
                  <c:v>-1.1000000000000028</c:v>
                </c:pt>
                <c:pt idx="39">
                  <c:v>-1.0500000000000027</c:v>
                </c:pt>
                <c:pt idx="40">
                  <c:v>-1.0000000000000027</c:v>
                </c:pt>
                <c:pt idx="41">
                  <c:v>-0.95000000000000262</c:v>
                </c:pt>
                <c:pt idx="42">
                  <c:v>-0.90000000000000258</c:v>
                </c:pt>
                <c:pt idx="43">
                  <c:v>-0.85000000000000253</c:v>
                </c:pt>
                <c:pt idx="44">
                  <c:v>-0.80000000000000249</c:v>
                </c:pt>
                <c:pt idx="45">
                  <c:v>-0.75000000000000244</c:v>
                </c:pt>
                <c:pt idx="46">
                  <c:v>-0.7000000000000024</c:v>
                </c:pt>
                <c:pt idx="47">
                  <c:v>-0.65000000000000235</c:v>
                </c:pt>
                <c:pt idx="48">
                  <c:v>-0.60000000000000231</c:v>
                </c:pt>
                <c:pt idx="49">
                  <c:v>-0.55000000000000226</c:v>
                </c:pt>
                <c:pt idx="50">
                  <c:v>-0.50000000000000222</c:v>
                </c:pt>
                <c:pt idx="51">
                  <c:v>-0.45000000000000223</c:v>
                </c:pt>
                <c:pt idx="52">
                  <c:v>-0.40000000000000224</c:v>
                </c:pt>
                <c:pt idx="53">
                  <c:v>-0.35000000000000225</c:v>
                </c:pt>
                <c:pt idx="54">
                  <c:v>-0.30000000000000226</c:v>
                </c:pt>
                <c:pt idx="55">
                  <c:v>-0.25000000000000228</c:v>
                </c:pt>
                <c:pt idx="56">
                  <c:v>-0.20000000000000229</c:v>
                </c:pt>
                <c:pt idx="57">
                  <c:v>-0.1500000000000023</c:v>
                </c:pt>
                <c:pt idx="58">
                  <c:v>-0.1000000000000023</c:v>
                </c:pt>
                <c:pt idx="59">
                  <c:v>-5.0000000000002293E-2</c:v>
                </c:pt>
                <c:pt idx="60">
                  <c:v>0</c:v>
                </c:pt>
                <c:pt idx="61">
                  <c:v>0.05</c:v>
                </c:pt>
                <c:pt idx="62">
                  <c:v>0.1</c:v>
                </c:pt>
                <c:pt idx="63">
                  <c:v>0.15000000000000002</c:v>
                </c:pt>
                <c:pt idx="64">
                  <c:v>0.2</c:v>
                </c:pt>
                <c:pt idx="65">
                  <c:v>0.25</c:v>
                </c:pt>
                <c:pt idx="66">
                  <c:v>0.3</c:v>
                </c:pt>
                <c:pt idx="67">
                  <c:v>0.35</c:v>
                </c:pt>
                <c:pt idx="68">
                  <c:v>0.39999999999999997</c:v>
                </c:pt>
                <c:pt idx="69">
                  <c:v>0.44999999999999996</c:v>
                </c:pt>
                <c:pt idx="70">
                  <c:v>0.49999999999999994</c:v>
                </c:pt>
                <c:pt idx="71">
                  <c:v>0.54999999999999993</c:v>
                </c:pt>
                <c:pt idx="72">
                  <c:v>0.6</c:v>
                </c:pt>
                <c:pt idx="73">
                  <c:v>0.65</c:v>
                </c:pt>
                <c:pt idx="74">
                  <c:v>0.70000000000000007</c:v>
                </c:pt>
                <c:pt idx="75">
                  <c:v>0.75000000000000011</c:v>
                </c:pt>
                <c:pt idx="76">
                  <c:v>0.80000000000000016</c:v>
                </c:pt>
                <c:pt idx="77">
                  <c:v>0.8500000000000002</c:v>
                </c:pt>
                <c:pt idx="78">
                  <c:v>0.90000000000000024</c:v>
                </c:pt>
                <c:pt idx="79">
                  <c:v>0.95000000000000029</c:v>
                </c:pt>
                <c:pt idx="80">
                  <c:v>1.0000000000000002</c:v>
                </c:pt>
                <c:pt idx="81">
                  <c:v>1.0500000000000003</c:v>
                </c:pt>
                <c:pt idx="82">
                  <c:v>1.1000000000000003</c:v>
                </c:pt>
                <c:pt idx="83">
                  <c:v>1.1500000000000004</c:v>
                </c:pt>
                <c:pt idx="84">
                  <c:v>1.2000000000000004</c:v>
                </c:pt>
                <c:pt idx="85">
                  <c:v>1.2500000000000004</c:v>
                </c:pt>
                <c:pt idx="86">
                  <c:v>1.3000000000000005</c:v>
                </c:pt>
                <c:pt idx="87">
                  <c:v>1.3500000000000005</c:v>
                </c:pt>
                <c:pt idx="88">
                  <c:v>1.4000000000000006</c:v>
                </c:pt>
                <c:pt idx="89">
                  <c:v>1.4500000000000006</c:v>
                </c:pt>
                <c:pt idx="90">
                  <c:v>1.5000000000000007</c:v>
                </c:pt>
                <c:pt idx="91">
                  <c:v>1.5500000000000007</c:v>
                </c:pt>
                <c:pt idx="92">
                  <c:v>1.6000000000000008</c:v>
                </c:pt>
                <c:pt idx="93">
                  <c:v>1.6500000000000008</c:v>
                </c:pt>
                <c:pt idx="94">
                  <c:v>1.7000000000000008</c:v>
                </c:pt>
                <c:pt idx="95">
                  <c:v>1.7500000000000009</c:v>
                </c:pt>
                <c:pt idx="96">
                  <c:v>1.8000000000000009</c:v>
                </c:pt>
                <c:pt idx="97">
                  <c:v>1.850000000000001</c:v>
                </c:pt>
                <c:pt idx="98">
                  <c:v>1.900000000000001</c:v>
                </c:pt>
                <c:pt idx="99">
                  <c:v>1.9500000000000011</c:v>
                </c:pt>
                <c:pt idx="100">
                  <c:v>2.0000000000000009</c:v>
                </c:pt>
                <c:pt idx="101">
                  <c:v>2.0500000000000007</c:v>
                </c:pt>
                <c:pt idx="102">
                  <c:v>2.1000000000000005</c:v>
                </c:pt>
                <c:pt idx="103">
                  <c:v>2.1500000000000004</c:v>
                </c:pt>
                <c:pt idx="104">
                  <c:v>2.2000000000000002</c:v>
                </c:pt>
                <c:pt idx="105">
                  <c:v>2.25</c:v>
                </c:pt>
                <c:pt idx="106">
                  <c:v>2.2999999999999998</c:v>
                </c:pt>
                <c:pt idx="107">
                  <c:v>2.3499999999999996</c:v>
                </c:pt>
                <c:pt idx="108">
                  <c:v>2.3999999999999995</c:v>
                </c:pt>
                <c:pt idx="109">
                  <c:v>2.4499999999999993</c:v>
                </c:pt>
                <c:pt idx="110">
                  <c:v>2.4999999999999991</c:v>
                </c:pt>
                <c:pt idx="111">
                  <c:v>2.5499999999999989</c:v>
                </c:pt>
                <c:pt idx="112">
                  <c:v>2.5999999999999988</c:v>
                </c:pt>
                <c:pt idx="113">
                  <c:v>2.6499999999999986</c:v>
                </c:pt>
                <c:pt idx="114">
                  <c:v>2.6999999999999984</c:v>
                </c:pt>
                <c:pt idx="115">
                  <c:v>2.7499999999999982</c:v>
                </c:pt>
                <c:pt idx="116">
                  <c:v>2.799999999999998</c:v>
                </c:pt>
                <c:pt idx="117">
                  <c:v>2.8499999999999979</c:v>
                </c:pt>
                <c:pt idx="118">
                  <c:v>2.8999999999999977</c:v>
                </c:pt>
                <c:pt idx="119">
                  <c:v>2.9499999999999975</c:v>
                </c:pt>
                <c:pt idx="120">
                  <c:v>2.9999999999999973</c:v>
                </c:pt>
              </c:numCache>
            </c:numRef>
          </c:cat>
          <c:val>
            <c:numRef>
              <c:f>'Des. Taylor'!$B$5:$B$125</c:f>
              <c:numCache>
                <c:formatCode>General</c:formatCode>
                <c:ptCount val="121"/>
                <c:pt idx="0">
                  <c:v>4.9787068367863944E-2</c:v>
                </c:pt>
                <c:pt idx="1">
                  <c:v>5.2339705948432381E-2</c:v>
                </c:pt>
                <c:pt idx="2">
                  <c:v>5.502322005640721E-2</c:v>
                </c:pt>
                <c:pt idx="3">
                  <c:v>5.7844320874838435E-2</c:v>
                </c:pt>
                <c:pt idx="4">
                  <c:v>6.0810062625217924E-2</c:v>
                </c:pt>
                <c:pt idx="5">
                  <c:v>6.3927861206707515E-2</c:v>
                </c:pt>
                <c:pt idx="6">
                  <c:v>6.7205512739749687E-2</c:v>
                </c:pt>
                <c:pt idx="7">
                  <c:v>7.0651213060429499E-2</c:v>
                </c:pt>
                <c:pt idx="8">
                  <c:v>7.427357821433378E-2</c:v>
                </c:pt>
                <c:pt idx="9">
                  <c:v>7.808166600115303E-2</c:v>
                </c:pt>
                <c:pt idx="10">
                  <c:v>8.2084998623898647E-2</c:v>
                </c:pt>
                <c:pt idx="11">
                  <c:v>8.6293586499370342E-2</c:v>
                </c:pt>
                <c:pt idx="12">
                  <c:v>9.0717953289412304E-2</c:v>
                </c:pt>
                <c:pt idx="13">
                  <c:v>9.5369162215549405E-2</c:v>
                </c:pt>
                <c:pt idx="14">
                  <c:v>0.10025884372280348</c:v>
                </c:pt>
                <c:pt idx="15">
                  <c:v>0.10539922456186405</c:v>
                </c:pt>
                <c:pt idx="16">
                  <c:v>0.11080315836233356</c:v>
                </c:pt>
                <c:pt idx="17">
                  <c:v>0.1164841577734966</c:v>
                </c:pt>
                <c:pt idx="18">
                  <c:v>0.12245642825298152</c:v>
                </c:pt>
                <c:pt idx="19">
                  <c:v>0.12873490358780379</c:v>
                </c:pt>
                <c:pt idx="20">
                  <c:v>0.1353352832366122</c:v>
                </c:pt>
                <c:pt idx="21">
                  <c:v>0.14227407158651306</c:v>
                </c:pt>
                <c:pt idx="22">
                  <c:v>0.14956861922263454</c:v>
                </c:pt>
                <c:pt idx="23">
                  <c:v>0.15723716631362708</c:v>
                </c:pt>
                <c:pt idx="24">
                  <c:v>0.16529888822158598</c:v>
                </c:pt>
                <c:pt idx="25">
                  <c:v>0.17377394345044456</c:v>
                </c:pt>
                <c:pt idx="26">
                  <c:v>0.18268352405273405</c:v>
                </c:pt>
                <c:pt idx="27">
                  <c:v>0.1920499086207535</c:v>
                </c:pt>
                <c:pt idx="28">
                  <c:v>0.20189651799465477</c:v>
                </c:pt>
                <c:pt idx="29">
                  <c:v>0.21224797382674238</c:v>
                </c:pt>
                <c:pt idx="30">
                  <c:v>0.22313016014842912</c:v>
                </c:pt>
                <c:pt idx="31">
                  <c:v>0.23457028809379693</c:v>
                </c:pt>
                <c:pt idx="32">
                  <c:v>0.24659696394160574</c:v>
                </c:pt>
                <c:pt idx="33">
                  <c:v>0.25924026064589073</c:v>
                </c:pt>
                <c:pt idx="34">
                  <c:v>0.27253179303401182</c:v>
                </c:pt>
                <c:pt idx="35">
                  <c:v>0.28650479686018926</c:v>
                </c:pt>
                <c:pt idx="36">
                  <c:v>0.30119421191220125</c:v>
                </c:pt>
                <c:pt idx="37">
                  <c:v>0.31663676937905233</c:v>
                </c:pt>
                <c:pt idx="38">
                  <c:v>0.33287108369807866</c:v>
                </c:pt>
                <c:pt idx="39">
                  <c:v>0.34993774911115438</c:v>
                </c:pt>
                <c:pt idx="40">
                  <c:v>0.36787944117144133</c:v>
                </c:pt>
                <c:pt idx="41">
                  <c:v>0.38674102345450018</c:v>
                </c:pt>
                <c:pt idx="42">
                  <c:v>0.40656965974059806</c:v>
                </c:pt>
                <c:pt idx="43">
                  <c:v>0.4274149319487256</c:v>
                </c:pt>
                <c:pt idx="44">
                  <c:v>0.44932896411722045</c:v>
                </c:pt>
                <c:pt idx="45">
                  <c:v>0.47236655274101358</c:v>
                </c:pt>
                <c:pt idx="46">
                  <c:v>0.49658530379140831</c:v>
                </c:pt>
                <c:pt idx="47">
                  <c:v>0.52204577676101482</c:v>
                </c:pt>
                <c:pt idx="48">
                  <c:v>0.54881163609402517</c:v>
                </c:pt>
                <c:pt idx="49">
                  <c:v>0.57694981038048543</c:v>
                </c:pt>
                <c:pt idx="50">
                  <c:v>0.60653065971263209</c:v>
                </c:pt>
                <c:pt idx="51">
                  <c:v>0.63762815162177189</c:v>
                </c:pt>
                <c:pt idx="52">
                  <c:v>0.67032004603563777</c:v>
                </c:pt>
                <c:pt idx="53">
                  <c:v>0.70468808971871189</c:v>
                </c:pt>
                <c:pt idx="54">
                  <c:v>0.74081822068171621</c:v>
                </c:pt>
                <c:pt idx="55">
                  <c:v>0.7788007830714031</c:v>
                </c:pt>
                <c:pt idx="56">
                  <c:v>0.81873075307797993</c:v>
                </c:pt>
                <c:pt idx="57">
                  <c:v>0.86070797642505581</c:v>
                </c:pt>
                <c:pt idx="58">
                  <c:v>0.90483741803595752</c:v>
                </c:pt>
                <c:pt idx="59">
                  <c:v>0.9512294245007118</c:v>
                </c:pt>
                <c:pt idx="60">
                  <c:v>1</c:v>
                </c:pt>
                <c:pt idx="61">
                  <c:v>1.0512710963760241</c:v>
                </c:pt>
                <c:pt idx="62">
                  <c:v>1.1051709180756477</c:v>
                </c:pt>
                <c:pt idx="63">
                  <c:v>1.1618342427282831</c:v>
                </c:pt>
                <c:pt idx="64">
                  <c:v>1.2214027581601699</c:v>
                </c:pt>
                <c:pt idx="65">
                  <c:v>1.2840254166877414</c:v>
                </c:pt>
                <c:pt idx="66">
                  <c:v>1.3498588075760032</c:v>
                </c:pt>
                <c:pt idx="67">
                  <c:v>1.4190675485932571</c:v>
                </c:pt>
                <c:pt idx="68">
                  <c:v>1.4918246976412703</c:v>
                </c:pt>
                <c:pt idx="69">
                  <c:v>1.5683121854901687</c:v>
                </c:pt>
                <c:pt idx="70">
                  <c:v>1.648721270700128</c:v>
                </c:pt>
                <c:pt idx="71">
                  <c:v>1.7332530178673951</c:v>
                </c:pt>
                <c:pt idx="72">
                  <c:v>1.8221188003905089</c:v>
                </c:pt>
                <c:pt idx="73">
                  <c:v>1.9155408290138962</c:v>
                </c:pt>
                <c:pt idx="74">
                  <c:v>2.0137527074704766</c:v>
                </c:pt>
                <c:pt idx="75">
                  <c:v>2.1170000166126748</c:v>
                </c:pt>
                <c:pt idx="76">
                  <c:v>2.2255409284924679</c:v>
                </c:pt>
                <c:pt idx="77">
                  <c:v>2.3396468519259912</c:v>
                </c:pt>
                <c:pt idx="78">
                  <c:v>2.4596031111569503</c:v>
                </c:pt>
                <c:pt idx="79">
                  <c:v>2.5857096593158468</c:v>
                </c:pt>
                <c:pt idx="80">
                  <c:v>2.718281828459046</c:v>
                </c:pt>
                <c:pt idx="81">
                  <c:v>2.8576511180631647</c:v>
                </c:pt>
                <c:pt idx="82">
                  <c:v>3.0041660239464338</c:v>
                </c:pt>
                <c:pt idx="83">
                  <c:v>3.158192909689769</c:v>
                </c:pt>
                <c:pt idx="84">
                  <c:v>3.320116922736549</c:v>
                </c:pt>
                <c:pt idx="85">
                  <c:v>3.4903429574618428</c:v>
                </c:pt>
                <c:pt idx="86">
                  <c:v>3.6692966676192462</c:v>
                </c:pt>
                <c:pt idx="87">
                  <c:v>3.8574255306969762</c:v>
                </c:pt>
                <c:pt idx="88">
                  <c:v>4.0551999668446772</c:v>
                </c:pt>
                <c:pt idx="89">
                  <c:v>4.2631145151688203</c:v>
                </c:pt>
                <c:pt idx="90">
                  <c:v>4.4816890703380681</c:v>
                </c:pt>
                <c:pt idx="91">
                  <c:v>4.7114701825907446</c:v>
                </c:pt>
                <c:pt idx="92">
                  <c:v>4.9530324243951185</c:v>
                </c:pt>
                <c:pt idx="93">
                  <c:v>5.2069798271798531</c:v>
                </c:pt>
                <c:pt idx="94">
                  <c:v>5.4739473917272043</c:v>
                </c:pt>
                <c:pt idx="95">
                  <c:v>5.7546026760057352</c:v>
                </c:pt>
                <c:pt idx="96">
                  <c:v>6.0496474644129519</c:v>
                </c:pt>
                <c:pt idx="97">
                  <c:v>6.3598195226018381</c:v>
                </c:pt>
                <c:pt idx="98">
                  <c:v>6.6858944422792765</c:v>
                </c:pt>
                <c:pt idx="99">
                  <c:v>7.0286875805893008</c:v>
                </c:pt>
                <c:pt idx="100">
                  <c:v>7.3890560989306566</c:v>
                </c:pt>
                <c:pt idx="101">
                  <c:v>7.7679011063067778</c:v>
                </c:pt>
                <c:pt idx="102">
                  <c:v>8.1661699125676552</c:v>
                </c:pt>
                <c:pt idx="103">
                  <c:v>8.5848583971778964</c:v>
                </c:pt>
                <c:pt idx="104">
                  <c:v>9.025013499434122</c:v>
                </c:pt>
                <c:pt idx="105">
                  <c:v>9.4877358363585262</c:v>
                </c:pt>
                <c:pt idx="106">
                  <c:v>9.9741824548147182</c:v>
                </c:pt>
                <c:pt idx="107">
                  <c:v>10.48556972472757</c:v>
                </c:pt>
                <c:pt idx="108">
                  <c:v>11.023176380641596</c:v>
                </c:pt>
                <c:pt idx="109">
                  <c:v>11.588346719223381</c:v>
                </c:pt>
                <c:pt idx="110">
                  <c:v>12.182493960703463</c:v>
                </c:pt>
                <c:pt idx="111">
                  <c:v>12.807103782663019</c:v>
                </c:pt>
                <c:pt idx="112">
                  <c:v>13.463738035001674</c:v>
                </c:pt>
                <c:pt idx="113">
                  <c:v>14.154038645375783</c:v>
                </c:pt>
                <c:pt idx="114">
                  <c:v>14.87973172487281</c:v>
                </c:pt>
                <c:pt idx="115">
                  <c:v>15.642631884188145</c:v>
                </c:pt>
                <c:pt idx="116">
                  <c:v>16.444646771097016</c:v>
                </c:pt>
                <c:pt idx="117">
                  <c:v>17.287781840567604</c:v>
                </c:pt>
                <c:pt idx="118">
                  <c:v>18.174145369443018</c:v>
                </c:pt>
                <c:pt idx="119">
                  <c:v>19.105953728231601</c:v>
                </c:pt>
                <c:pt idx="120">
                  <c:v>20.085536923187615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00-43C6-8009-FE65778B6D5D}"/>
            </c:ext>
          </c:extLst>
        </c:ser>
        <c:ser>
          <c:idx val="1"/>
          <c:order val="1"/>
          <c:tx>
            <c:strRef>
              <c:f>'Des. Taylor'!$C$4</c:f>
              <c:strCache>
                <c:ptCount val="1"/>
                <c:pt idx="0">
                  <c:v>taylor 7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'Des. Taylor'!$A$5:$A$125</c:f>
              <c:numCache>
                <c:formatCode>General</c:formatCode>
                <c:ptCount val="121"/>
                <c:pt idx="0">
                  <c:v>-3</c:v>
                </c:pt>
                <c:pt idx="1">
                  <c:v>-2.95</c:v>
                </c:pt>
                <c:pt idx="2">
                  <c:v>-2.9000000000000004</c:v>
                </c:pt>
                <c:pt idx="3">
                  <c:v>-2.8500000000000005</c:v>
                </c:pt>
                <c:pt idx="4">
                  <c:v>-2.8000000000000007</c:v>
                </c:pt>
                <c:pt idx="5">
                  <c:v>-2.7500000000000009</c:v>
                </c:pt>
                <c:pt idx="6">
                  <c:v>-2.7000000000000011</c:v>
                </c:pt>
                <c:pt idx="7">
                  <c:v>-2.6500000000000012</c:v>
                </c:pt>
                <c:pt idx="8">
                  <c:v>-2.6000000000000014</c:v>
                </c:pt>
                <c:pt idx="9">
                  <c:v>-2.5500000000000016</c:v>
                </c:pt>
                <c:pt idx="10">
                  <c:v>-2.5000000000000018</c:v>
                </c:pt>
                <c:pt idx="11">
                  <c:v>-2.450000000000002</c:v>
                </c:pt>
                <c:pt idx="12">
                  <c:v>-2.4000000000000021</c:v>
                </c:pt>
                <c:pt idx="13">
                  <c:v>-2.3500000000000023</c:v>
                </c:pt>
                <c:pt idx="14">
                  <c:v>-2.3000000000000025</c:v>
                </c:pt>
                <c:pt idx="15">
                  <c:v>-2.2500000000000027</c:v>
                </c:pt>
                <c:pt idx="16">
                  <c:v>-2.2000000000000028</c:v>
                </c:pt>
                <c:pt idx="17">
                  <c:v>-2.150000000000003</c:v>
                </c:pt>
                <c:pt idx="18">
                  <c:v>-2.1000000000000032</c:v>
                </c:pt>
                <c:pt idx="19">
                  <c:v>-2.0500000000000034</c:v>
                </c:pt>
                <c:pt idx="20">
                  <c:v>-2.0000000000000036</c:v>
                </c:pt>
                <c:pt idx="21">
                  <c:v>-1.9500000000000035</c:v>
                </c:pt>
                <c:pt idx="22">
                  <c:v>-1.9000000000000035</c:v>
                </c:pt>
                <c:pt idx="23">
                  <c:v>-1.8500000000000034</c:v>
                </c:pt>
                <c:pt idx="24">
                  <c:v>-1.8000000000000034</c:v>
                </c:pt>
                <c:pt idx="25">
                  <c:v>-1.7500000000000033</c:v>
                </c:pt>
                <c:pt idx="26">
                  <c:v>-1.7000000000000033</c:v>
                </c:pt>
                <c:pt idx="27">
                  <c:v>-1.6500000000000032</c:v>
                </c:pt>
                <c:pt idx="28">
                  <c:v>-1.6000000000000032</c:v>
                </c:pt>
                <c:pt idx="29">
                  <c:v>-1.5500000000000032</c:v>
                </c:pt>
                <c:pt idx="30">
                  <c:v>-1.5000000000000031</c:v>
                </c:pt>
                <c:pt idx="31">
                  <c:v>-1.4500000000000031</c:v>
                </c:pt>
                <c:pt idx="32">
                  <c:v>-1.400000000000003</c:v>
                </c:pt>
                <c:pt idx="33">
                  <c:v>-1.350000000000003</c:v>
                </c:pt>
                <c:pt idx="34">
                  <c:v>-1.3000000000000029</c:v>
                </c:pt>
                <c:pt idx="35">
                  <c:v>-1.2500000000000029</c:v>
                </c:pt>
                <c:pt idx="36">
                  <c:v>-1.2000000000000028</c:v>
                </c:pt>
                <c:pt idx="37">
                  <c:v>-1.1500000000000028</c:v>
                </c:pt>
                <c:pt idx="38">
                  <c:v>-1.1000000000000028</c:v>
                </c:pt>
                <c:pt idx="39">
                  <c:v>-1.0500000000000027</c:v>
                </c:pt>
                <c:pt idx="40">
                  <c:v>-1.0000000000000027</c:v>
                </c:pt>
                <c:pt idx="41">
                  <c:v>-0.95000000000000262</c:v>
                </c:pt>
                <c:pt idx="42">
                  <c:v>-0.90000000000000258</c:v>
                </c:pt>
                <c:pt idx="43">
                  <c:v>-0.85000000000000253</c:v>
                </c:pt>
                <c:pt idx="44">
                  <c:v>-0.80000000000000249</c:v>
                </c:pt>
                <c:pt idx="45">
                  <c:v>-0.75000000000000244</c:v>
                </c:pt>
                <c:pt idx="46">
                  <c:v>-0.7000000000000024</c:v>
                </c:pt>
                <c:pt idx="47">
                  <c:v>-0.65000000000000235</c:v>
                </c:pt>
                <c:pt idx="48">
                  <c:v>-0.60000000000000231</c:v>
                </c:pt>
                <c:pt idx="49">
                  <c:v>-0.55000000000000226</c:v>
                </c:pt>
                <c:pt idx="50">
                  <c:v>-0.50000000000000222</c:v>
                </c:pt>
                <c:pt idx="51">
                  <c:v>-0.45000000000000223</c:v>
                </c:pt>
                <c:pt idx="52">
                  <c:v>-0.40000000000000224</c:v>
                </c:pt>
                <c:pt idx="53">
                  <c:v>-0.35000000000000225</c:v>
                </c:pt>
                <c:pt idx="54">
                  <c:v>-0.30000000000000226</c:v>
                </c:pt>
                <c:pt idx="55">
                  <c:v>-0.25000000000000228</c:v>
                </c:pt>
                <c:pt idx="56">
                  <c:v>-0.20000000000000229</c:v>
                </c:pt>
                <c:pt idx="57">
                  <c:v>-0.1500000000000023</c:v>
                </c:pt>
                <c:pt idx="58">
                  <c:v>-0.1000000000000023</c:v>
                </c:pt>
                <c:pt idx="59">
                  <c:v>-5.0000000000002293E-2</c:v>
                </c:pt>
                <c:pt idx="60">
                  <c:v>0</c:v>
                </c:pt>
                <c:pt idx="61">
                  <c:v>0.05</c:v>
                </c:pt>
                <c:pt idx="62">
                  <c:v>0.1</c:v>
                </c:pt>
                <c:pt idx="63">
                  <c:v>0.15000000000000002</c:v>
                </c:pt>
                <c:pt idx="64">
                  <c:v>0.2</c:v>
                </c:pt>
                <c:pt idx="65">
                  <c:v>0.25</c:v>
                </c:pt>
                <c:pt idx="66">
                  <c:v>0.3</c:v>
                </c:pt>
                <c:pt idx="67">
                  <c:v>0.35</c:v>
                </c:pt>
                <c:pt idx="68">
                  <c:v>0.39999999999999997</c:v>
                </c:pt>
                <c:pt idx="69">
                  <c:v>0.44999999999999996</c:v>
                </c:pt>
                <c:pt idx="70">
                  <c:v>0.49999999999999994</c:v>
                </c:pt>
                <c:pt idx="71">
                  <c:v>0.54999999999999993</c:v>
                </c:pt>
                <c:pt idx="72">
                  <c:v>0.6</c:v>
                </c:pt>
                <c:pt idx="73">
                  <c:v>0.65</c:v>
                </c:pt>
                <c:pt idx="74">
                  <c:v>0.70000000000000007</c:v>
                </c:pt>
                <c:pt idx="75">
                  <c:v>0.75000000000000011</c:v>
                </c:pt>
                <c:pt idx="76">
                  <c:v>0.80000000000000016</c:v>
                </c:pt>
                <c:pt idx="77">
                  <c:v>0.8500000000000002</c:v>
                </c:pt>
                <c:pt idx="78">
                  <c:v>0.90000000000000024</c:v>
                </c:pt>
                <c:pt idx="79">
                  <c:v>0.95000000000000029</c:v>
                </c:pt>
                <c:pt idx="80">
                  <c:v>1.0000000000000002</c:v>
                </c:pt>
                <c:pt idx="81">
                  <c:v>1.0500000000000003</c:v>
                </c:pt>
                <c:pt idx="82">
                  <c:v>1.1000000000000003</c:v>
                </c:pt>
                <c:pt idx="83">
                  <c:v>1.1500000000000004</c:v>
                </c:pt>
                <c:pt idx="84">
                  <c:v>1.2000000000000004</c:v>
                </c:pt>
                <c:pt idx="85">
                  <c:v>1.2500000000000004</c:v>
                </c:pt>
                <c:pt idx="86">
                  <c:v>1.3000000000000005</c:v>
                </c:pt>
                <c:pt idx="87">
                  <c:v>1.3500000000000005</c:v>
                </c:pt>
                <c:pt idx="88">
                  <c:v>1.4000000000000006</c:v>
                </c:pt>
                <c:pt idx="89">
                  <c:v>1.4500000000000006</c:v>
                </c:pt>
                <c:pt idx="90">
                  <c:v>1.5000000000000007</c:v>
                </c:pt>
                <c:pt idx="91">
                  <c:v>1.5500000000000007</c:v>
                </c:pt>
                <c:pt idx="92">
                  <c:v>1.6000000000000008</c:v>
                </c:pt>
                <c:pt idx="93">
                  <c:v>1.6500000000000008</c:v>
                </c:pt>
                <c:pt idx="94">
                  <c:v>1.7000000000000008</c:v>
                </c:pt>
                <c:pt idx="95">
                  <c:v>1.7500000000000009</c:v>
                </c:pt>
                <c:pt idx="96">
                  <c:v>1.8000000000000009</c:v>
                </c:pt>
                <c:pt idx="97">
                  <c:v>1.850000000000001</c:v>
                </c:pt>
                <c:pt idx="98">
                  <c:v>1.900000000000001</c:v>
                </c:pt>
                <c:pt idx="99">
                  <c:v>1.9500000000000011</c:v>
                </c:pt>
                <c:pt idx="100">
                  <c:v>2.0000000000000009</c:v>
                </c:pt>
                <c:pt idx="101">
                  <c:v>2.0500000000000007</c:v>
                </c:pt>
                <c:pt idx="102">
                  <c:v>2.1000000000000005</c:v>
                </c:pt>
                <c:pt idx="103">
                  <c:v>2.1500000000000004</c:v>
                </c:pt>
                <c:pt idx="104">
                  <c:v>2.2000000000000002</c:v>
                </c:pt>
                <c:pt idx="105">
                  <c:v>2.25</c:v>
                </c:pt>
                <c:pt idx="106">
                  <c:v>2.2999999999999998</c:v>
                </c:pt>
                <c:pt idx="107">
                  <c:v>2.3499999999999996</c:v>
                </c:pt>
                <c:pt idx="108">
                  <c:v>2.3999999999999995</c:v>
                </c:pt>
                <c:pt idx="109">
                  <c:v>2.4499999999999993</c:v>
                </c:pt>
                <c:pt idx="110">
                  <c:v>2.4999999999999991</c:v>
                </c:pt>
                <c:pt idx="111">
                  <c:v>2.5499999999999989</c:v>
                </c:pt>
                <c:pt idx="112">
                  <c:v>2.5999999999999988</c:v>
                </c:pt>
                <c:pt idx="113">
                  <c:v>2.6499999999999986</c:v>
                </c:pt>
                <c:pt idx="114">
                  <c:v>2.6999999999999984</c:v>
                </c:pt>
                <c:pt idx="115">
                  <c:v>2.7499999999999982</c:v>
                </c:pt>
                <c:pt idx="116">
                  <c:v>2.799999999999998</c:v>
                </c:pt>
                <c:pt idx="117">
                  <c:v>2.8499999999999979</c:v>
                </c:pt>
                <c:pt idx="118">
                  <c:v>2.8999999999999977</c:v>
                </c:pt>
                <c:pt idx="119">
                  <c:v>2.9499999999999975</c:v>
                </c:pt>
                <c:pt idx="120">
                  <c:v>2.9999999999999973</c:v>
                </c:pt>
              </c:numCache>
            </c:numRef>
          </c:cat>
          <c:val>
            <c:numRef>
              <c:f>'Des. Taylor'!$C$5:$C$125</c:f>
              <c:numCache>
                <c:formatCode>General</c:formatCode>
                <c:ptCount val="121"/>
                <c:pt idx="0">
                  <c:v>-7.1428571428571397E-2</c:v>
                </c:pt>
                <c:pt idx="1">
                  <c:v>-5.4087939961403098E-2</c:v>
                </c:pt>
                <c:pt idx="2">
                  <c:v>-3.8207532519842102E-2</c:v>
                </c:pt>
                <c:pt idx="3">
                  <c:v>-2.3633270698940445E-2</c:v>
                </c:pt>
                <c:pt idx="4">
                  <c:v>-1.0222079999999689E-2</c:v>
                </c:pt>
                <c:pt idx="5">
                  <c:v>2.1588158985925976E-3</c:v>
                </c:pt>
                <c:pt idx="6">
                  <c:v>1.3632571964285384E-2</c:v>
                </c:pt>
                <c:pt idx="7">
                  <c:v>2.4313370508276644E-2</c:v>
                </c:pt>
                <c:pt idx="8">
                  <c:v>3.4307042539682975E-2</c:v>
                </c:pt>
                <c:pt idx="9">
                  <c:v>4.371166255719805E-2</c:v>
                </c:pt>
                <c:pt idx="10">
                  <c:v>5.2618117559523503E-2</c:v>
                </c:pt>
                <c:pt idx="11">
                  <c:v>6.1110651055772194E-2</c:v>
                </c:pt>
                <c:pt idx="12">
                  <c:v>6.9267382857142831E-2</c:v>
                </c:pt>
                <c:pt idx="13">
                  <c:v>7.7160805431082266E-2</c:v>
                </c:pt>
                <c:pt idx="14">
                  <c:v>8.485825759920583E-2</c:v>
                </c:pt>
                <c:pt idx="15">
                  <c:v>9.2422376360211764E-2</c:v>
                </c:pt>
                <c:pt idx="16">
                  <c:v>9.9911527619047064E-2</c:v>
                </c:pt>
                <c:pt idx="17">
                  <c:v>0.10738021660357722</c:v>
                </c:pt>
                <c:pt idx="18">
                  <c:v>0.11487947874999958</c:v>
                </c:pt>
                <c:pt idx="19">
                  <c:v>0.12245725183826189</c:v>
                </c:pt>
                <c:pt idx="20">
                  <c:v>0.13015873015872967</c:v>
                </c:pt>
                <c:pt idx="21">
                  <c:v>0.13802670149134982</c:v>
                </c:pt>
                <c:pt idx="22">
                  <c:v>0.14610186767857092</c:v>
                </c:pt>
                <c:pt idx="23">
                  <c:v>0.1544231495732572</c:v>
                </c:pt>
                <c:pt idx="24">
                  <c:v>0.16302797714285666</c:v>
                </c:pt>
                <c:pt idx="25">
                  <c:v>0.17195256551106705</c:v>
                </c:pt>
                <c:pt idx="26">
                  <c:v>0.1812321777182534</c:v>
                </c:pt>
                <c:pt idx="27">
                  <c:v>0.1909013749818633</c:v>
                </c:pt>
                <c:pt idx="28">
                  <c:v>0.2009942552380945</c:v>
                </c:pt>
                <c:pt idx="29">
                  <c:v>0.21154468074606197</c:v>
                </c:pt>
                <c:pt idx="30">
                  <c:v>0.22258649553571366</c:v>
                </c:pt>
                <c:pt idx="31">
                  <c:v>0.23415373348074697</c:v>
                </c:pt>
                <c:pt idx="32">
                  <c:v>0.24628081777777699</c:v>
                </c:pt>
                <c:pt idx="33">
                  <c:v>0.25900275261300149</c:v>
                </c:pt>
                <c:pt idx="34">
                  <c:v>0.27235530779761824</c:v>
                </c:pt>
                <c:pt idx="35">
                  <c:v>0.28637519715324194</c:v>
                </c:pt>
                <c:pt idx="36">
                  <c:v>0.30110025142857061</c:v>
                </c:pt>
                <c:pt idx="37">
                  <c:v>0.31656958652855194</c:v>
                </c:pt>
                <c:pt idx="38">
                  <c:v>0.33282376783730061</c:v>
                </c:pt>
                <c:pt idx="39">
                  <c:v>0.34990497141601468</c:v>
                </c:pt>
                <c:pt idx="40">
                  <c:v>0.36785714285714188</c:v>
                </c:pt>
                <c:pt idx="41">
                  <c:v>0.38672615457604681</c:v>
                </c:pt>
                <c:pt idx="42">
                  <c:v>0.40655996232142738</c:v>
                </c:pt>
                <c:pt idx="43">
                  <c:v>0.42740876168573172</c:v>
                </c:pt>
                <c:pt idx="44">
                  <c:v>0.44932514539682433</c:v>
                </c:pt>
                <c:pt idx="45">
                  <c:v>0.47236426217215283</c:v>
                </c:pt>
                <c:pt idx="46">
                  <c:v>0.49658397791666542</c:v>
                </c:pt>
                <c:pt idx="47">
                  <c:v>0.5220450400457266</c:v>
                </c:pt>
                <c:pt idx="48">
                  <c:v>0.54881124571428452</c:v>
                </c:pt>
                <c:pt idx="49">
                  <c:v>0.57694961473353656</c:v>
                </c:pt>
                <c:pt idx="50">
                  <c:v>0.60653056795634797</c:v>
                </c:pt>
                <c:pt idx="51">
                  <c:v>0.637628111912666</c:v>
                </c:pt>
                <c:pt idx="52">
                  <c:v>0.67032003047618882</c:v>
                </c:pt>
                <c:pt idx="53">
                  <c:v>0.70468808434353136</c:v>
                </c:pt>
                <c:pt idx="54">
                  <c:v>0.74081821910714107</c:v>
                </c:pt>
                <c:pt idx="55">
                  <c:v>0.77880078270321618</c:v>
                </c:pt>
                <c:pt idx="56">
                  <c:v>0.81873075301587106</c:v>
                </c:pt>
                <c:pt idx="57">
                  <c:v>0.86070797641880381</c:v>
                </c:pt>
                <c:pt idx="58">
                  <c:v>0.90483741803571227</c:v>
                </c:pt>
                <c:pt idx="59">
                  <c:v>0.95122942450071091</c:v>
                </c:pt>
                <c:pt idx="60">
                  <c:v>1</c:v>
                </c:pt>
                <c:pt idx="61">
                  <c:v>1.051271096376023</c:v>
                </c:pt>
                <c:pt idx="62">
                  <c:v>1.1051709180753966</c:v>
                </c:pt>
                <c:pt idx="63">
                  <c:v>1.1618342427218189</c:v>
                </c:pt>
                <c:pt idx="64">
                  <c:v>1.221402758095238</c:v>
                </c:pt>
                <c:pt idx="65">
                  <c:v>1.2840254162985183</c:v>
                </c:pt>
                <c:pt idx="66">
                  <c:v>1.3498588058928571</c:v>
                </c:pt>
                <c:pt idx="67">
                  <c:v>1.4190675427832036</c:v>
                </c:pt>
                <c:pt idx="68">
                  <c:v>1.4918246806349205</c:v>
                </c:pt>
                <c:pt idx="69">
                  <c:v>1.5683121416029575</c:v>
                </c:pt>
                <c:pt idx="70">
                  <c:v>1.6487211681547618</c:v>
                </c:pt>
                <c:pt idx="71">
                  <c:v>1.7332527967681979</c:v>
                </c:pt>
                <c:pt idx="72">
                  <c:v>1.8221183542857144</c:v>
                </c:pt>
                <c:pt idx="73">
                  <c:v>1.915539977706008</c:v>
                </c:pt>
                <c:pt idx="74">
                  <c:v>2.0137511581944452</c:v>
                </c:pt>
                <c:pt idx="75">
                  <c:v>2.1169973100934714</c:v>
                </c:pt>
                <c:pt idx="76">
                  <c:v>2.2255363657142864</c:v>
                </c:pt>
                <c:pt idx="77">
                  <c:v>2.3396393966910036</c:v>
                </c:pt>
                <c:pt idx="78">
                  <c:v>2.4595912626785728</c:v>
                </c:pt>
                <c:pt idx="79">
                  <c:v>2.5856912881756893</c:v>
                </c:pt>
                <c:pt idx="80">
                  <c:v>2.7182539682539688</c:v>
                </c:pt>
                <c:pt idx="81">
                  <c:v>2.8576097039746102</c:v>
                </c:pt>
                <c:pt idx="82">
                  <c:v>3.0041055682738107</c:v>
                </c:pt>
                <c:pt idx="83">
                  <c:v>3.1581061030981843</c:v>
                </c:pt>
                <c:pt idx="84">
                  <c:v>3.3199941485714297</c:v>
                </c:pt>
                <c:pt idx="85">
                  <c:v>3.4901717049734944</c:v>
                </c:pt>
                <c:pt idx="86">
                  <c:v>3.6690608283134942</c:v>
                </c:pt>
                <c:pt idx="87">
                  <c:v>3.8571045602776253</c:v>
                </c:pt>
                <c:pt idx="88">
                  <c:v>4.0547678933333353</c:v>
                </c:pt>
                <c:pt idx="89">
                  <c:v>4.2625387717709913</c:v>
                </c:pt>
                <c:pt idx="90">
                  <c:v>4.4809291294642888</c:v>
                </c:pt>
                <c:pt idx="91">
                  <c:v>4.7104759651306765</c:v>
                </c:pt>
                <c:pt idx="92">
                  <c:v>4.9517424558730196</c:v>
                </c:pt>
                <c:pt idx="93">
                  <c:v>5.2053191097837654</c:v>
                </c:pt>
                <c:pt idx="94">
                  <c:v>5.4718249583928626</c:v>
                </c:pt>
                <c:pt idx="95">
                  <c:v>5.7519087897406731</c:v>
                </c:pt>
                <c:pt idx="96">
                  <c:v>6.0462504228571481</c:v>
                </c:pt>
                <c:pt idx="97">
                  <c:v>6.3555620244284849</c:v>
                </c:pt>
                <c:pt idx="98">
                  <c:v>6.6805894684325464</c:v>
                </c:pt>
                <c:pt idx="99">
                  <c:v>7.0221137395242827</c:v>
                </c:pt>
                <c:pt idx="100">
                  <c:v>7.3809523809523876</c:v>
                </c:pt>
                <c:pt idx="101">
                  <c:v>7.7579609877884792</c:v>
                </c:pt>
                <c:pt idx="102">
                  <c:v>8.1540347462500034</c:v>
                </c:pt>
                <c:pt idx="103">
                  <c:v>8.570110019898161</c:v>
                </c:pt>
                <c:pt idx="104">
                  <c:v>9.007165983492067</c:v>
                </c:pt>
                <c:pt idx="105">
                  <c:v>9.466226305280415</c:v>
                </c:pt>
                <c:pt idx="106">
                  <c:v>9.9483608785119024</c:v>
                </c:pt>
                <c:pt idx="107">
                  <c:v>10.454687602945651</c:v>
                </c:pt>
                <c:pt idx="108">
                  <c:v>10.986374217142851</c:v>
                </c:pt>
                <c:pt idx="109">
                  <c:v>11.544640182320956</c:v>
                </c:pt>
                <c:pt idx="110">
                  <c:v>12.130758618551576</c:v>
                </c:pt>
                <c:pt idx="111">
                  <c:v>12.746058294083412</c:v>
                </c:pt>
                <c:pt idx="112">
                  <c:v>13.391925668571414</c:v>
                </c:pt>
                <c:pt idx="113">
                  <c:v>14.069806990993442</c:v>
                </c:pt>
                <c:pt idx="114">
                  <c:v>14.781210453035692</c:v>
                </c:pt>
                <c:pt idx="115">
                  <c:v>15.527708398728116</c:v>
                </c:pt>
                <c:pt idx="116">
                  <c:v>16.310939591111079</c:v>
                </c:pt>
                <c:pt idx="117">
                  <c:v>17.132611536714528</c:v>
                </c:pt>
                <c:pt idx="118">
                  <c:v>17.994502868630907</c:v>
                </c:pt>
                <c:pt idx="119">
                  <c:v>18.89846578896309</c:v>
                </c:pt>
                <c:pt idx="120">
                  <c:v>19.846428571428525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00-43C6-8009-FE65778B6D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7178856"/>
        <c:axId val="497174592"/>
      </c:lineChart>
      <c:catAx>
        <c:axId val="497178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97174592"/>
        <c:crosses val="autoZero"/>
        <c:auto val="1"/>
        <c:lblAlgn val="ctr"/>
        <c:lblOffset val="100"/>
        <c:noMultiLvlLbl val="0"/>
      </c:catAx>
      <c:valAx>
        <c:axId val="4971745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97178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834689413823273"/>
          <c:y val="0.18576334208223969"/>
          <c:w val="0.33108398950131235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Integrales</a:t>
            </a:r>
          </a:p>
        </c:rich>
      </c:tx>
      <c:layout>
        <c:manualLayout>
          <c:xMode val="edge"/>
          <c:yMode val="edge"/>
          <c:x val="0.40861111111111109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6.2247594050743642E-2"/>
          <c:y val="3.2824074074074089E-2"/>
          <c:w val="0.89217147856517931"/>
          <c:h val="0.75387321376494609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'Integral 1'!$E$2</c:f>
              <c:strCache>
                <c:ptCount val="1"/>
                <c:pt idx="0">
                  <c:v>Integral 2</c:v>
                </c:pt>
              </c:strCache>
            </c:strRef>
          </c:tx>
          <c:spPr>
            <a:solidFill>
              <a:srgbClr val="92D050"/>
            </a:solidFill>
            <a:ln w="63500">
              <a:noFill/>
            </a:ln>
            <a:effectLst/>
          </c:spPr>
          <c:invertIfNegative val="0"/>
          <c:cat>
            <c:numRef>
              <c:f>'Integral 1'!$B$3:$B$23</c:f>
              <c:numCache>
                <c:formatCode>General</c:formatCode>
                <c:ptCount val="2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  <c:pt idx="11">
                  <c:v>1.1000000000000001</c:v>
                </c:pt>
                <c:pt idx="12">
                  <c:v>1.2</c:v>
                </c:pt>
                <c:pt idx="13">
                  <c:v>1.3</c:v>
                </c:pt>
                <c:pt idx="14">
                  <c:v>1.4</c:v>
                </c:pt>
                <c:pt idx="15">
                  <c:v>1.5</c:v>
                </c:pt>
                <c:pt idx="16">
                  <c:v>1.6</c:v>
                </c:pt>
                <c:pt idx="17">
                  <c:v>1.7</c:v>
                </c:pt>
                <c:pt idx="18">
                  <c:v>1.8</c:v>
                </c:pt>
                <c:pt idx="19">
                  <c:v>1.9</c:v>
                </c:pt>
                <c:pt idx="20">
                  <c:v>2</c:v>
                </c:pt>
              </c:numCache>
            </c:numRef>
          </c:cat>
          <c:val>
            <c:numRef>
              <c:f>'Integral 1'!$E$3:$E$23</c:f>
              <c:numCache>
                <c:formatCode>General</c:formatCode>
                <c:ptCount val="21"/>
                <c:pt idx="0">
                  <c:v>1.01</c:v>
                </c:pt>
                <c:pt idx="1">
                  <c:v>1.04</c:v>
                </c:pt>
                <c:pt idx="2">
                  <c:v>1.0900000000000001</c:v>
                </c:pt>
                <c:pt idx="3">
                  <c:v>1.1600000000000001</c:v>
                </c:pt>
                <c:pt idx="4">
                  <c:v>1.25</c:v>
                </c:pt>
                <c:pt idx="5">
                  <c:v>1.3599999999999999</c:v>
                </c:pt>
                <c:pt idx="6">
                  <c:v>1.49</c:v>
                </c:pt>
                <c:pt idx="7">
                  <c:v>1.6400000000000001</c:v>
                </c:pt>
                <c:pt idx="8">
                  <c:v>1.81</c:v>
                </c:pt>
                <c:pt idx="9">
                  <c:v>2</c:v>
                </c:pt>
                <c:pt idx="10">
                  <c:v>2.21</c:v>
                </c:pt>
                <c:pt idx="11">
                  <c:v>2.44</c:v>
                </c:pt>
                <c:pt idx="12">
                  <c:v>2.6900000000000004</c:v>
                </c:pt>
                <c:pt idx="13">
                  <c:v>2.96</c:v>
                </c:pt>
                <c:pt idx="14">
                  <c:v>3.25</c:v>
                </c:pt>
                <c:pt idx="15">
                  <c:v>3.5600000000000005</c:v>
                </c:pt>
                <c:pt idx="16">
                  <c:v>3.8899999999999997</c:v>
                </c:pt>
                <c:pt idx="17">
                  <c:v>4.24</c:v>
                </c:pt>
                <c:pt idx="18">
                  <c:v>4.6099999999999994</c:v>
                </c:pt>
                <c:pt idx="19">
                  <c:v>5</c:v>
                </c:pt>
                <c:pt idx="20">
                  <c:v>5.41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4E-4051-AA20-B03FE6ECDE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48669448"/>
        <c:axId val="548667480"/>
      </c:barChart>
      <c:barChart>
        <c:barDir val="col"/>
        <c:grouping val="clustered"/>
        <c:varyColors val="0"/>
        <c:ser>
          <c:idx val="1"/>
          <c:order val="1"/>
          <c:tx>
            <c:strRef>
              <c:f>'Integral 1'!$D$2</c:f>
              <c:strCache>
                <c:ptCount val="1"/>
                <c:pt idx="0">
                  <c:v>Integral</c:v>
                </c:pt>
              </c:strCache>
            </c:strRef>
          </c:tx>
          <c:spPr>
            <a:solidFill>
              <a:srgbClr val="FF9966"/>
            </a:solidFill>
            <a:ln>
              <a:noFill/>
            </a:ln>
            <a:effectLst>
              <a:outerShdw blurRad="50800" dist="50800" dir="5400000" algn="ctr" rotWithShape="0">
                <a:srgbClr val="000000"/>
              </a:outerShdw>
            </a:effectLst>
          </c:spPr>
          <c:invertIfNegative val="0"/>
          <c:cat>
            <c:numRef>
              <c:f>'Integral 1'!$B$3:$B$23</c:f>
              <c:numCache>
                <c:formatCode>General</c:formatCode>
                <c:ptCount val="2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  <c:pt idx="11">
                  <c:v>1.1000000000000001</c:v>
                </c:pt>
                <c:pt idx="12">
                  <c:v>1.2</c:v>
                </c:pt>
                <c:pt idx="13">
                  <c:v>1.3</c:v>
                </c:pt>
                <c:pt idx="14">
                  <c:v>1.4</c:v>
                </c:pt>
                <c:pt idx="15">
                  <c:v>1.5</c:v>
                </c:pt>
                <c:pt idx="16">
                  <c:v>1.6</c:v>
                </c:pt>
                <c:pt idx="17">
                  <c:v>1.7</c:v>
                </c:pt>
                <c:pt idx="18">
                  <c:v>1.8</c:v>
                </c:pt>
                <c:pt idx="19">
                  <c:v>1.9</c:v>
                </c:pt>
                <c:pt idx="20">
                  <c:v>2</c:v>
                </c:pt>
              </c:numCache>
            </c:numRef>
          </c:cat>
          <c:val>
            <c:numRef>
              <c:f>'Integral 1'!$D$3:$D$23</c:f>
              <c:numCache>
                <c:formatCode>General</c:formatCode>
                <c:ptCount val="21"/>
                <c:pt idx="0">
                  <c:v>1</c:v>
                </c:pt>
                <c:pt idx="1">
                  <c:v>1.01</c:v>
                </c:pt>
                <c:pt idx="2">
                  <c:v>1.04</c:v>
                </c:pt>
                <c:pt idx="3">
                  <c:v>1.0900000000000001</c:v>
                </c:pt>
                <c:pt idx="4">
                  <c:v>1.1600000000000001</c:v>
                </c:pt>
                <c:pt idx="5">
                  <c:v>1.25</c:v>
                </c:pt>
                <c:pt idx="6">
                  <c:v>1.3599999999999999</c:v>
                </c:pt>
                <c:pt idx="7">
                  <c:v>1.49</c:v>
                </c:pt>
                <c:pt idx="8">
                  <c:v>1.6400000000000001</c:v>
                </c:pt>
                <c:pt idx="9">
                  <c:v>1.81</c:v>
                </c:pt>
                <c:pt idx="10">
                  <c:v>2</c:v>
                </c:pt>
                <c:pt idx="11">
                  <c:v>2.21</c:v>
                </c:pt>
                <c:pt idx="12">
                  <c:v>2.44</c:v>
                </c:pt>
                <c:pt idx="13">
                  <c:v>2.6900000000000004</c:v>
                </c:pt>
                <c:pt idx="14">
                  <c:v>2.96</c:v>
                </c:pt>
                <c:pt idx="15">
                  <c:v>3.25</c:v>
                </c:pt>
                <c:pt idx="16">
                  <c:v>3.5600000000000005</c:v>
                </c:pt>
                <c:pt idx="17">
                  <c:v>3.8899999999999997</c:v>
                </c:pt>
                <c:pt idx="18">
                  <c:v>4.24</c:v>
                </c:pt>
                <c:pt idx="19">
                  <c:v>4.6099999999999994</c:v>
                </c:pt>
                <c:pt idx="20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4E-4051-AA20-B03FE6ECDE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23104480"/>
        <c:axId val="523103824"/>
      </c:barChart>
      <c:lineChart>
        <c:grouping val="standard"/>
        <c:varyColors val="0"/>
        <c:ser>
          <c:idx val="0"/>
          <c:order val="0"/>
          <c:tx>
            <c:strRef>
              <c:f>'Integral 1'!$C$2</c:f>
              <c:strCache>
                <c:ptCount val="1"/>
                <c:pt idx="0">
                  <c:v>f(X)=X2+1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'Integral 1'!$B$3:$B$23</c:f>
              <c:numCache>
                <c:formatCode>General</c:formatCode>
                <c:ptCount val="2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  <c:pt idx="11">
                  <c:v>1.1000000000000001</c:v>
                </c:pt>
                <c:pt idx="12">
                  <c:v>1.2</c:v>
                </c:pt>
                <c:pt idx="13">
                  <c:v>1.3</c:v>
                </c:pt>
                <c:pt idx="14">
                  <c:v>1.4</c:v>
                </c:pt>
                <c:pt idx="15">
                  <c:v>1.5</c:v>
                </c:pt>
                <c:pt idx="16">
                  <c:v>1.6</c:v>
                </c:pt>
                <c:pt idx="17">
                  <c:v>1.7</c:v>
                </c:pt>
                <c:pt idx="18">
                  <c:v>1.8</c:v>
                </c:pt>
                <c:pt idx="19">
                  <c:v>1.9</c:v>
                </c:pt>
                <c:pt idx="20">
                  <c:v>2</c:v>
                </c:pt>
              </c:numCache>
            </c:numRef>
          </c:cat>
          <c:val>
            <c:numRef>
              <c:f>'Integral 1'!$C$3:$C$23</c:f>
              <c:numCache>
                <c:formatCode>General</c:formatCode>
                <c:ptCount val="21"/>
                <c:pt idx="0">
                  <c:v>1</c:v>
                </c:pt>
                <c:pt idx="1">
                  <c:v>1.01</c:v>
                </c:pt>
                <c:pt idx="2">
                  <c:v>1.04</c:v>
                </c:pt>
                <c:pt idx="3">
                  <c:v>1.0900000000000001</c:v>
                </c:pt>
                <c:pt idx="4">
                  <c:v>1.1600000000000001</c:v>
                </c:pt>
                <c:pt idx="5">
                  <c:v>1.25</c:v>
                </c:pt>
                <c:pt idx="6">
                  <c:v>1.3599999999999999</c:v>
                </c:pt>
                <c:pt idx="7">
                  <c:v>1.49</c:v>
                </c:pt>
                <c:pt idx="8">
                  <c:v>1.6400000000000001</c:v>
                </c:pt>
                <c:pt idx="9">
                  <c:v>1.81</c:v>
                </c:pt>
                <c:pt idx="10">
                  <c:v>2</c:v>
                </c:pt>
                <c:pt idx="11">
                  <c:v>2.21</c:v>
                </c:pt>
                <c:pt idx="12">
                  <c:v>2.44</c:v>
                </c:pt>
                <c:pt idx="13">
                  <c:v>2.6900000000000004</c:v>
                </c:pt>
                <c:pt idx="14">
                  <c:v>2.96</c:v>
                </c:pt>
                <c:pt idx="15">
                  <c:v>3.25</c:v>
                </c:pt>
                <c:pt idx="16">
                  <c:v>3.5600000000000005</c:v>
                </c:pt>
                <c:pt idx="17">
                  <c:v>3.8899999999999997</c:v>
                </c:pt>
                <c:pt idx="18">
                  <c:v>4.24</c:v>
                </c:pt>
                <c:pt idx="19">
                  <c:v>4.6099999999999994</c:v>
                </c:pt>
                <c:pt idx="20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4E-4051-AA20-B03FE6ECDE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8669448"/>
        <c:axId val="548667480"/>
      </c:lineChart>
      <c:catAx>
        <c:axId val="548669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8667480"/>
        <c:crosses val="autoZero"/>
        <c:auto val="1"/>
        <c:lblAlgn val="ctr"/>
        <c:lblOffset val="100"/>
        <c:noMultiLvlLbl val="0"/>
      </c:catAx>
      <c:valAx>
        <c:axId val="5486674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8669448"/>
        <c:crosses val="autoZero"/>
        <c:crossBetween val="between"/>
      </c:valAx>
      <c:valAx>
        <c:axId val="52310382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23104480"/>
        <c:crosses val="max"/>
        <c:crossBetween val="between"/>
      </c:valAx>
      <c:catAx>
        <c:axId val="5231044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2310382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Integrales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5.3914260717410324E-2"/>
          <c:y val="2.5428331875182269E-2"/>
          <c:w val="0.89217147856517931"/>
          <c:h val="0.76397127442403034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'Integral 2'!$E$2</c:f>
              <c:strCache>
                <c:ptCount val="1"/>
                <c:pt idx="0">
                  <c:v>Integral 2</c:v>
                </c:pt>
              </c:strCache>
            </c:strRef>
          </c:tx>
          <c:spPr>
            <a:solidFill>
              <a:srgbClr val="9AEB75"/>
            </a:solidFill>
            <a:ln w="63500">
              <a:noFill/>
            </a:ln>
            <a:effectLst/>
          </c:spPr>
          <c:invertIfNegative val="0"/>
          <c:cat>
            <c:numRef>
              <c:f>'Integral 2'!$B$3:$B$43</c:f>
              <c:numCache>
                <c:formatCode>General</c:formatCode>
                <c:ptCount val="4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  <c:pt idx="21">
                  <c:v>1.05</c:v>
                </c:pt>
                <c:pt idx="22">
                  <c:v>1.1000000000000001</c:v>
                </c:pt>
                <c:pt idx="23">
                  <c:v>1.1499999999999999</c:v>
                </c:pt>
                <c:pt idx="24">
                  <c:v>1.2</c:v>
                </c:pt>
                <c:pt idx="25">
                  <c:v>1.25</c:v>
                </c:pt>
                <c:pt idx="26">
                  <c:v>1.3</c:v>
                </c:pt>
                <c:pt idx="27">
                  <c:v>1.35</c:v>
                </c:pt>
                <c:pt idx="28">
                  <c:v>1.4</c:v>
                </c:pt>
                <c:pt idx="29">
                  <c:v>1.45</c:v>
                </c:pt>
                <c:pt idx="30">
                  <c:v>1.5</c:v>
                </c:pt>
                <c:pt idx="31">
                  <c:v>1.55</c:v>
                </c:pt>
                <c:pt idx="32">
                  <c:v>1.6</c:v>
                </c:pt>
                <c:pt idx="33">
                  <c:v>1.65</c:v>
                </c:pt>
                <c:pt idx="34">
                  <c:v>1.7</c:v>
                </c:pt>
                <c:pt idx="35">
                  <c:v>1.75</c:v>
                </c:pt>
                <c:pt idx="36">
                  <c:v>1.8</c:v>
                </c:pt>
                <c:pt idx="37">
                  <c:v>1.85</c:v>
                </c:pt>
                <c:pt idx="38">
                  <c:v>1.9</c:v>
                </c:pt>
                <c:pt idx="39">
                  <c:v>1.95</c:v>
                </c:pt>
                <c:pt idx="40">
                  <c:v>2</c:v>
                </c:pt>
              </c:numCache>
            </c:numRef>
          </c:cat>
          <c:val>
            <c:numRef>
              <c:f>'Integral 2'!$E$3:$E$43</c:f>
              <c:numCache>
                <c:formatCode>General</c:formatCode>
                <c:ptCount val="41"/>
                <c:pt idx="0">
                  <c:v>1.0024999999999999</c:v>
                </c:pt>
                <c:pt idx="1">
                  <c:v>1.01</c:v>
                </c:pt>
                <c:pt idx="2">
                  <c:v>1.0225</c:v>
                </c:pt>
                <c:pt idx="3">
                  <c:v>1.04</c:v>
                </c:pt>
                <c:pt idx="4">
                  <c:v>1.0625</c:v>
                </c:pt>
                <c:pt idx="5">
                  <c:v>1.0900000000000001</c:v>
                </c:pt>
                <c:pt idx="6">
                  <c:v>1.1225000000000001</c:v>
                </c:pt>
                <c:pt idx="7">
                  <c:v>1.1600000000000001</c:v>
                </c:pt>
                <c:pt idx="8">
                  <c:v>1.2025000000000001</c:v>
                </c:pt>
                <c:pt idx="9">
                  <c:v>1.25</c:v>
                </c:pt>
                <c:pt idx="10">
                  <c:v>1.3025</c:v>
                </c:pt>
                <c:pt idx="11">
                  <c:v>1.3599999999999999</c:v>
                </c:pt>
                <c:pt idx="12">
                  <c:v>1.4225000000000001</c:v>
                </c:pt>
                <c:pt idx="13">
                  <c:v>1.49</c:v>
                </c:pt>
                <c:pt idx="14">
                  <c:v>1.5625</c:v>
                </c:pt>
                <c:pt idx="15">
                  <c:v>1.6400000000000001</c:v>
                </c:pt>
                <c:pt idx="16">
                  <c:v>1.7224999999999999</c:v>
                </c:pt>
                <c:pt idx="17">
                  <c:v>1.81</c:v>
                </c:pt>
                <c:pt idx="18">
                  <c:v>1.9024999999999999</c:v>
                </c:pt>
                <c:pt idx="19">
                  <c:v>2</c:v>
                </c:pt>
                <c:pt idx="20">
                  <c:v>2.1025</c:v>
                </c:pt>
                <c:pt idx="21">
                  <c:v>2.21</c:v>
                </c:pt>
                <c:pt idx="22">
                  <c:v>2.3224999999999998</c:v>
                </c:pt>
                <c:pt idx="23">
                  <c:v>2.44</c:v>
                </c:pt>
                <c:pt idx="24">
                  <c:v>2.5625</c:v>
                </c:pt>
                <c:pt idx="25">
                  <c:v>2.6900000000000004</c:v>
                </c:pt>
                <c:pt idx="26">
                  <c:v>2.8225000000000002</c:v>
                </c:pt>
                <c:pt idx="27">
                  <c:v>2.96</c:v>
                </c:pt>
                <c:pt idx="28">
                  <c:v>3.1025</c:v>
                </c:pt>
                <c:pt idx="29">
                  <c:v>3.25</c:v>
                </c:pt>
                <c:pt idx="30">
                  <c:v>3.4025000000000003</c:v>
                </c:pt>
                <c:pt idx="31">
                  <c:v>3.5600000000000005</c:v>
                </c:pt>
                <c:pt idx="32">
                  <c:v>3.7224999999999997</c:v>
                </c:pt>
                <c:pt idx="33">
                  <c:v>3.8899999999999997</c:v>
                </c:pt>
                <c:pt idx="34">
                  <c:v>4.0625</c:v>
                </c:pt>
                <c:pt idx="35">
                  <c:v>4.24</c:v>
                </c:pt>
                <c:pt idx="36">
                  <c:v>4.4225000000000003</c:v>
                </c:pt>
                <c:pt idx="37">
                  <c:v>4.6099999999999994</c:v>
                </c:pt>
                <c:pt idx="38">
                  <c:v>4.8025000000000002</c:v>
                </c:pt>
                <c:pt idx="39">
                  <c:v>5</c:v>
                </c:pt>
                <c:pt idx="40">
                  <c:v>5.2024999999999997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AC-4C47-B10C-0D2233102B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48669448"/>
        <c:axId val="548667480"/>
      </c:barChart>
      <c:barChart>
        <c:barDir val="col"/>
        <c:grouping val="clustered"/>
        <c:varyColors val="0"/>
        <c:ser>
          <c:idx val="1"/>
          <c:order val="1"/>
          <c:tx>
            <c:strRef>
              <c:f>'Integral 2'!$D$2</c:f>
              <c:strCache>
                <c:ptCount val="1"/>
                <c:pt idx="0">
                  <c:v>Integral</c:v>
                </c:pt>
              </c:strCache>
            </c:strRef>
          </c:tx>
          <c:spPr>
            <a:solidFill>
              <a:srgbClr val="FF9966"/>
            </a:solidFill>
            <a:ln>
              <a:noFill/>
            </a:ln>
            <a:effectLst>
              <a:outerShdw blurRad="50800" dist="50800" dir="5400000" algn="ctr" rotWithShape="0">
                <a:srgbClr val="000000"/>
              </a:outerShdw>
            </a:effectLst>
          </c:spPr>
          <c:invertIfNegative val="0"/>
          <c:cat>
            <c:numRef>
              <c:f>'Integral 2'!$B$3:$B$43</c:f>
              <c:numCache>
                <c:formatCode>General</c:formatCode>
                <c:ptCount val="4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  <c:pt idx="21">
                  <c:v>1.05</c:v>
                </c:pt>
                <c:pt idx="22">
                  <c:v>1.1000000000000001</c:v>
                </c:pt>
                <c:pt idx="23">
                  <c:v>1.1499999999999999</c:v>
                </c:pt>
                <c:pt idx="24">
                  <c:v>1.2</c:v>
                </c:pt>
                <c:pt idx="25">
                  <c:v>1.25</c:v>
                </c:pt>
                <c:pt idx="26">
                  <c:v>1.3</c:v>
                </c:pt>
                <c:pt idx="27">
                  <c:v>1.35</c:v>
                </c:pt>
                <c:pt idx="28">
                  <c:v>1.4</c:v>
                </c:pt>
                <c:pt idx="29">
                  <c:v>1.45</c:v>
                </c:pt>
                <c:pt idx="30">
                  <c:v>1.5</c:v>
                </c:pt>
                <c:pt idx="31">
                  <c:v>1.55</c:v>
                </c:pt>
                <c:pt idx="32">
                  <c:v>1.6</c:v>
                </c:pt>
                <c:pt idx="33">
                  <c:v>1.65</c:v>
                </c:pt>
                <c:pt idx="34">
                  <c:v>1.7</c:v>
                </c:pt>
                <c:pt idx="35">
                  <c:v>1.75</c:v>
                </c:pt>
                <c:pt idx="36">
                  <c:v>1.8</c:v>
                </c:pt>
                <c:pt idx="37">
                  <c:v>1.85</c:v>
                </c:pt>
                <c:pt idx="38">
                  <c:v>1.9</c:v>
                </c:pt>
                <c:pt idx="39">
                  <c:v>1.95</c:v>
                </c:pt>
                <c:pt idx="40">
                  <c:v>2</c:v>
                </c:pt>
              </c:numCache>
            </c:numRef>
          </c:cat>
          <c:val>
            <c:numRef>
              <c:f>'Integral 2'!$D$3:$D$43</c:f>
              <c:numCache>
                <c:formatCode>General</c:formatCode>
                <c:ptCount val="41"/>
                <c:pt idx="0">
                  <c:v>1</c:v>
                </c:pt>
                <c:pt idx="1">
                  <c:v>1.0024999999999999</c:v>
                </c:pt>
                <c:pt idx="2">
                  <c:v>1.01</c:v>
                </c:pt>
                <c:pt idx="3">
                  <c:v>1.0225</c:v>
                </c:pt>
                <c:pt idx="4">
                  <c:v>1.04</c:v>
                </c:pt>
                <c:pt idx="5">
                  <c:v>1.0625</c:v>
                </c:pt>
                <c:pt idx="6">
                  <c:v>1.0900000000000001</c:v>
                </c:pt>
                <c:pt idx="7">
                  <c:v>1.1225000000000001</c:v>
                </c:pt>
                <c:pt idx="8">
                  <c:v>1.1600000000000001</c:v>
                </c:pt>
                <c:pt idx="9">
                  <c:v>1.2025000000000001</c:v>
                </c:pt>
                <c:pt idx="10">
                  <c:v>1.25</c:v>
                </c:pt>
                <c:pt idx="11">
                  <c:v>1.3025</c:v>
                </c:pt>
                <c:pt idx="12">
                  <c:v>1.3599999999999999</c:v>
                </c:pt>
                <c:pt idx="13">
                  <c:v>1.4225000000000001</c:v>
                </c:pt>
                <c:pt idx="14">
                  <c:v>1.49</c:v>
                </c:pt>
                <c:pt idx="15">
                  <c:v>1.5625</c:v>
                </c:pt>
                <c:pt idx="16">
                  <c:v>1.6400000000000001</c:v>
                </c:pt>
                <c:pt idx="17">
                  <c:v>1.7224999999999999</c:v>
                </c:pt>
                <c:pt idx="18">
                  <c:v>1.81</c:v>
                </c:pt>
                <c:pt idx="19">
                  <c:v>1.9024999999999999</c:v>
                </c:pt>
                <c:pt idx="20">
                  <c:v>2</c:v>
                </c:pt>
                <c:pt idx="21">
                  <c:v>2.1025</c:v>
                </c:pt>
                <c:pt idx="22">
                  <c:v>2.21</c:v>
                </c:pt>
                <c:pt idx="23">
                  <c:v>2.3224999999999998</c:v>
                </c:pt>
                <c:pt idx="24">
                  <c:v>2.44</c:v>
                </c:pt>
                <c:pt idx="25">
                  <c:v>2.5625</c:v>
                </c:pt>
                <c:pt idx="26">
                  <c:v>2.6900000000000004</c:v>
                </c:pt>
                <c:pt idx="27">
                  <c:v>2.8225000000000002</c:v>
                </c:pt>
                <c:pt idx="28">
                  <c:v>2.96</c:v>
                </c:pt>
                <c:pt idx="29">
                  <c:v>3.1025</c:v>
                </c:pt>
                <c:pt idx="30">
                  <c:v>3.25</c:v>
                </c:pt>
                <c:pt idx="31">
                  <c:v>3.4025000000000003</c:v>
                </c:pt>
                <c:pt idx="32">
                  <c:v>3.5600000000000005</c:v>
                </c:pt>
                <c:pt idx="33">
                  <c:v>3.7224999999999997</c:v>
                </c:pt>
                <c:pt idx="34">
                  <c:v>3.8899999999999997</c:v>
                </c:pt>
                <c:pt idx="35">
                  <c:v>4.0625</c:v>
                </c:pt>
                <c:pt idx="36">
                  <c:v>4.24</c:v>
                </c:pt>
                <c:pt idx="37">
                  <c:v>4.4225000000000003</c:v>
                </c:pt>
                <c:pt idx="38">
                  <c:v>4.6099999999999994</c:v>
                </c:pt>
                <c:pt idx="39">
                  <c:v>4.8025000000000002</c:v>
                </c:pt>
                <c:pt idx="40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AC-4C47-B10C-0D2233102B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23104480"/>
        <c:axId val="523103824"/>
      </c:barChart>
      <c:lineChart>
        <c:grouping val="standard"/>
        <c:varyColors val="0"/>
        <c:ser>
          <c:idx val="0"/>
          <c:order val="0"/>
          <c:tx>
            <c:strRef>
              <c:f>'Integral 2'!$C$2</c:f>
              <c:strCache>
                <c:ptCount val="1"/>
                <c:pt idx="0">
                  <c:v>f(X)=X2+1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'Integral 2'!$B$3:$B$43</c:f>
              <c:numCache>
                <c:formatCode>General</c:formatCode>
                <c:ptCount val="4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  <c:pt idx="21">
                  <c:v>1.05</c:v>
                </c:pt>
                <c:pt idx="22">
                  <c:v>1.1000000000000001</c:v>
                </c:pt>
                <c:pt idx="23">
                  <c:v>1.1499999999999999</c:v>
                </c:pt>
                <c:pt idx="24">
                  <c:v>1.2</c:v>
                </c:pt>
                <c:pt idx="25">
                  <c:v>1.25</c:v>
                </c:pt>
                <c:pt idx="26">
                  <c:v>1.3</c:v>
                </c:pt>
                <c:pt idx="27">
                  <c:v>1.35</c:v>
                </c:pt>
                <c:pt idx="28">
                  <c:v>1.4</c:v>
                </c:pt>
                <c:pt idx="29">
                  <c:v>1.45</c:v>
                </c:pt>
                <c:pt idx="30">
                  <c:v>1.5</c:v>
                </c:pt>
                <c:pt idx="31">
                  <c:v>1.55</c:v>
                </c:pt>
                <c:pt idx="32">
                  <c:v>1.6</c:v>
                </c:pt>
                <c:pt idx="33">
                  <c:v>1.65</c:v>
                </c:pt>
                <c:pt idx="34">
                  <c:v>1.7</c:v>
                </c:pt>
                <c:pt idx="35">
                  <c:v>1.75</c:v>
                </c:pt>
                <c:pt idx="36">
                  <c:v>1.8</c:v>
                </c:pt>
                <c:pt idx="37">
                  <c:v>1.85</c:v>
                </c:pt>
                <c:pt idx="38">
                  <c:v>1.9</c:v>
                </c:pt>
                <c:pt idx="39">
                  <c:v>1.95</c:v>
                </c:pt>
                <c:pt idx="40">
                  <c:v>2</c:v>
                </c:pt>
              </c:numCache>
            </c:numRef>
          </c:cat>
          <c:val>
            <c:numRef>
              <c:f>'Integral 2'!$C$3:$C$43</c:f>
              <c:numCache>
                <c:formatCode>General</c:formatCode>
                <c:ptCount val="41"/>
                <c:pt idx="0">
                  <c:v>1</c:v>
                </c:pt>
                <c:pt idx="1">
                  <c:v>1.0024999999999999</c:v>
                </c:pt>
                <c:pt idx="2">
                  <c:v>1.01</c:v>
                </c:pt>
                <c:pt idx="3">
                  <c:v>1.0225</c:v>
                </c:pt>
                <c:pt idx="4">
                  <c:v>1.04</c:v>
                </c:pt>
                <c:pt idx="5">
                  <c:v>1.0625</c:v>
                </c:pt>
                <c:pt idx="6">
                  <c:v>1.0900000000000001</c:v>
                </c:pt>
                <c:pt idx="7">
                  <c:v>1.1225000000000001</c:v>
                </c:pt>
                <c:pt idx="8">
                  <c:v>1.1600000000000001</c:v>
                </c:pt>
                <c:pt idx="9">
                  <c:v>1.2025000000000001</c:v>
                </c:pt>
                <c:pt idx="10">
                  <c:v>1.25</c:v>
                </c:pt>
                <c:pt idx="11">
                  <c:v>1.3025</c:v>
                </c:pt>
                <c:pt idx="12">
                  <c:v>1.3599999999999999</c:v>
                </c:pt>
                <c:pt idx="13">
                  <c:v>1.4225000000000001</c:v>
                </c:pt>
                <c:pt idx="14">
                  <c:v>1.49</c:v>
                </c:pt>
                <c:pt idx="15">
                  <c:v>1.5625</c:v>
                </c:pt>
                <c:pt idx="16">
                  <c:v>1.6400000000000001</c:v>
                </c:pt>
                <c:pt idx="17">
                  <c:v>1.7224999999999999</c:v>
                </c:pt>
                <c:pt idx="18">
                  <c:v>1.81</c:v>
                </c:pt>
                <c:pt idx="19">
                  <c:v>1.9024999999999999</c:v>
                </c:pt>
                <c:pt idx="20">
                  <c:v>2</c:v>
                </c:pt>
                <c:pt idx="21">
                  <c:v>2.1025</c:v>
                </c:pt>
                <c:pt idx="22">
                  <c:v>2.21</c:v>
                </c:pt>
                <c:pt idx="23">
                  <c:v>2.3224999999999998</c:v>
                </c:pt>
                <c:pt idx="24">
                  <c:v>2.44</c:v>
                </c:pt>
                <c:pt idx="25">
                  <c:v>2.5625</c:v>
                </c:pt>
                <c:pt idx="26">
                  <c:v>2.6900000000000004</c:v>
                </c:pt>
                <c:pt idx="27">
                  <c:v>2.8225000000000002</c:v>
                </c:pt>
                <c:pt idx="28">
                  <c:v>2.96</c:v>
                </c:pt>
                <c:pt idx="29">
                  <c:v>3.1025</c:v>
                </c:pt>
                <c:pt idx="30">
                  <c:v>3.25</c:v>
                </c:pt>
                <c:pt idx="31">
                  <c:v>3.4025000000000003</c:v>
                </c:pt>
                <c:pt idx="32">
                  <c:v>3.5600000000000005</c:v>
                </c:pt>
                <c:pt idx="33">
                  <c:v>3.7224999999999997</c:v>
                </c:pt>
                <c:pt idx="34">
                  <c:v>3.8899999999999997</c:v>
                </c:pt>
                <c:pt idx="35">
                  <c:v>4.0625</c:v>
                </c:pt>
                <c:pt idx="36">
                  <c:v>4.24</c:v>
                </c:pt>
                <c:pt idx="37">
                  <c:v>4.4225000000000003</c:v>
                </c:pt>
                <c:pt idx="38">
                  <c:v>4.6099999999999994</c:v>
                </c:pt>
                <c:pt idx="39">
                  <c:v>4.8025000000000002</c:v>
                </c:pt>
                <c:pt idx="40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AC-4C47-B10C-0D2233102B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8669448"/>
        <c:axId val="548667480"/>
      </c:lineChart>
      <c:catAx>
        <c:axId val="548669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8667480"/>
        <c:crosses val="autoZero"/>
        <c:auto val="1"/>
        <c:lblAlgn val="ctr"/>
        <c:lblOffset val="100"/>
        <c:noMultiLvlLbl val="0"/>
      </c:catAx>
      <c:valAx>
        <c:axId val="5486674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8669448"/>
        <c:crosses val="autoZero"/>
        <c:crossBetween val="between"/>
      </c:valAx>
      <c:valAx>
        <c:axId val="52310382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23104480"/>
        <c:crosses val="max"/>
        <c:crossBetween val="between"/>
      </c:valAx>
      <c:catAx>
        <c:axId val="5231044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2310382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Integrales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5.3914260717410324E-2"/>
          <c:y val="2.5428331875182269E-2"/>
          <c:w val="0.89217147856517931"/>
          <c:h val="0.76397127442403034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'Integral 3'!$E$2</c:f>
              <c:strCache>
                <c:ptCount val="1"/>
                <c:pt idx="0">
                  <c:v>Integral 2</c:v>
                </c:pt>
              </c:strCache>
            </c:strRef>
          </c:tx>
          <c:spPr>
            <a:solidFill>
              <a:srgbClr val="9AEB75"/>
            </a:solidFill>
            <a:ln w="63500">
              <a:noFill/>
            </a:ln>
            <a:effectLst/>
          </c:spPr>
          <c:invertIfNegative val="0"/>
          <c:cat>
            <c:numRef>
              <c:f>'Integral 3'!$B$3:$B$43</c:f>
              <c:numCache>
                <c:formatCode>General</c:formatCode>
                <c:ptCount val="41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  <c:pt idx="7">
                  <c:v>7.0000000000000007E-2</c:v>
                </c:pt>
                <c:pt idx="8">
                  <c:v>0.08</c:v>
                </c:pt>
                <c:pt idx="9">
                  <c:v>0.09</c:v>
                </c:pt>
                <c:pt idx="10">
                  <c:v>0.1</c:v>
                </c:pt>
                <c:pt idx="11">
                  <c:v>0.11</c:v>
                </c:pt>
                <c:pt idx="12">
                  <c:v>0.12</c:v>
                </c:pt>
                <c:pt idx="13">
                  <c:v>0.13</c:v>
                </c:pt>
                <c:pt idx="14">
                  <c:v>0.14000000000000001</c:v>
                </c:pt>
                <c:pt idx="15">
                  <c:v>0.15</c:v>
                </c:pt>
                <c:pt idx="16">
                  <c:v>0.16</c:v>
                </c:pt>
                <c:pt idx="17">
                  <c:v>0.17</c:v>
                </c:pt>
                <c:pt idx="18">
                  <c:v>0.18</c:v>
                </c:pt>
                <c:pt idx="19">
                  <c:v>0.19</c:v>
                </c:pt>
                <c:pt idx="20">
                  <c:v>0.2</c:v>
                </c:pt>
                <c:pt idx="21">
                  <c:v>0.21</c:v>
                </c:pt>
                <c:pt idx="22">
                  <c:v>0.22</c:v>
                </c:pt>
                <c:pt idx="23">
                  <c:v>0.23</c:v>
                </c:pt>
                <c:pt idx="24">
                  <c:v>0.24</c:v>
                </c:pt>
                <c:pt idx="25">
                  <c:v>0.25</c:v>
                </c:pt>
                <c:pt idx="26">
                  <c:v>0.26</c:v>
                </c:pt>
                <c:pt idx="27">
                  <c:v>0.27</c:v>
                </c:pt>
                <c:pt idx="28">
                  <c:v>0.28000000000000003</c:v>
                </c:pt>
                <c:pt idx="29">
                  <c:v>0.28999999999999998</c:v>
                </c:pt>
                <c:pt idx="30">
                  <c:v>0.3</c:v>
                </c:pt>
                <c:pt idx="31">
                  <c:v>0.31</c:v>
                </c:pt>
                <c:pt idx="32">
                  <c:v>0.32</c:v>
                </c:pt>
                <c:pt idx="33">
                  <c:v>0.33</c:v>
                </c:pt>
                <c:pt idx="34">
                  <c:v>0.34</c:v>
                </c:pt>
                <c:pt idx="35">
                  <c:v>0.35</c:v>
                </c:pt>
                <c:pt idx="36">
                  <c:v>0.36</c:v>
                </c:pt>
                <c:pt idx="37">
                  <c:v>0.37</c:v>
                </c:pt>
                <c:pt idx="38">
                  <c:v>0.38</c:v>
                </c:pt>
                <c:pt idx="39">
                  <c:v>0.39</c:v>
                </c:pt>
                <c:pt idx="40">
                  <c:v>0.4</c:v>
                </c:pt>
              </c:numCache>
            </c:numRef>
          </c:cat>
          <c:val>
            <c:numRef>
              <c:f>'Integral 3'!$E$3:$E$43</c:f>
              <c:numCache>
                <c:formatCode>General</c:formatCode>
                <c:ptCount val="41"/>
                <c:pt idx="0">
                  <c:v>1.0001</c:v>
                </c:pt>
                <c:pt idx="1">
                  <c:v>1.0004</c:v>
                </c:pt>
                <c:pt idx="2">
                  <c:v>1.0008999999999999</c:v>
                </c:pt>
                <c:pt idx="3">
                  <c:v>1.0016</c:v>
                </c:pt>
                <c:pt idx="4">
                  <c:v>1.0024999999999999</c:v>
                </c:pt>
                <c:pt idx="5">
                  <c:v>1.0036</c:v>
                </c:pt>
                <c:pt idx="6">
                  <c:v>1.0048999999999999</c:v>
                </c:pt>
                <c:pt idx="7">
                  <c:v>1.0064</c:v>
                </c:pt>
                <c:pt idx="8">
                  <c:v>1.0081</c:v>
                </c:pt>
                <c:pt idx="9">
                  <c:v>1.01</c:v>
                </c:pt>
                <c:pt idx="10">
                  <c:v>1.0121</c:v>
                </c:pt>
                <c:pt idx="11">
                  <c:v>1.0144</c:v>
                </c:pt>
                <c:pt idx="12">
                  <c:v>1.0168999999999999</c:v>
                </c:pt>
                <c:pt idx="13">
                  <c:v>1.0196000000000001</c:v>
                </c:pt>
                <c:pt idx="14">
                  <c:v>1.0225</c:v>
                </c:pt>
                <c:pt idx="15">
                  <c:v>1.0256000000000001</c:v>
                </c:pt>
                <c:pt idx="16">
                  <c:v>1.0288999999999999</c:v>
                </c:pt>
                <c:pt idx="17">
                  <c:v>1.0324</c:v>
                </c:pt>
                <c:pt idx="18">
                  <c:v>1.0361</c:v>
                </c:pt>
                <c:pt idx="19">
                  <c:v>1.04</c:v>
                </c:pt>
                <c:pt idx="20">
                  <c:v>1.0441</c:v>
                </c:pt>
                <c:pt idx="21">
                  <c:v>1.0484</c:v>
                </c:pt>
                <c:pt idx="22">
                  <c:v>1.0528999999999999</c:v>
                </c:pt>
                <c:pt idx="23">
                  <c:v>1.0576000000000001</c:v>
                </c:pt>
                <c:pt idx="24">
                  <c:v>1.0625</c:v>
                </c:pt>
                <c:pt idx="25">
                  <c:v>1.0676000000000001</c:v>
                </c:pt>
                <c:pt idx="26">
                  <c:v>1.0729</c:v>
                </c:pt>
                <c:pt idx="27">
                  <c:v>1.0784</c:v>
                </c:pt>
                <c:pt idx="28">
                  <c:v>1.0841000000000001</c:v>
                </c:pt>
                <c:pt idx="29">
                  <c:v>1.0900000000000001</c:v>
                </c:pt>
                <c:pt idx="30">
                  <c:v>1.0961000000000001</c:v>
                </c:pt>
                <c:pt idx="31">
                  <c:v>1.1024</c:v>
                </c:pt>
                <c:pt idx="32">
                  <c:v>1.1089</c:v>
                </c:pt>
                <c:pt idx="33">
                  <c:v>1.1155999999999999</c:v>
                </c:pt>
                <c:pt idx="34">
                  <c:v>1.1225000000000001</c:v>
                </c:pt>
                <c:pt idx="35">
                  <c:v>1.1295999999999999</c:v>
                </c:pt>
                <c:pt idx="36">
                  <c:v>1.1369</c:v>
                </c:pt>
                <c:pt idx="37">
                  <c:v>1.1444000000000001</c:v>
                </c:pt>
                <c:pt idx="38">
                  <c:v>1.1520999999999999</c:v>
                </c:pt>
                <c:pt idx="39">
                  <c:v>1.1600000000000001</c:v>
                </c:pt>
                <c:pt idx="40">
                  <c:v>1.1680999999999999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4B-4B8B-A620-1EDC501F6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48669448"/>
        <c:axId val="548667480"/>
      </c:barChart>
      <c:barChart>
        <c:barDir val="col"/>
        <c:grouping val="clustered"/>
        <c:varyColors val="0"/>
        <c:ser>
          <c:idx val="1"/>
          <c:order val="1"/>
          <c:tx>
            <c:strRef>
              <c:f>'Integral 3'!$D$2</c:f>
              <c:strCache>
                <c:ptCount val="1"/>
                <c:pt idx="0">
                  <c:v>Integral</c:v>
                </c:pt>
              </c:strCache>
            </c:strRef>
          </c:tx>
          <c:spPr>
            <a:solidFill>
              <a:srgbClr val="FF9966"/>
            </a:solidFill>
            <a:ln>
              <a:noFill/>
            </a:ln>
            <a:effectLst>
              <a:outerShdw blurRad="50800" dist="50800" dir="5400000" algn="ctr" rotWithShape="0">
                <a:srgbClr val="000000"/>
              </a:outerShdw>
            </a:effectLst>
          </c:spPr>
          <c:invertIfNegative val="0"/>
          <c:cat>
            <c:numRef>
              <c:f>'Integral 3'!$B$3:$B$43</c:f>
              <c:numCache>
                <c:formatCode>General</c:formatCode>
                <c:ptCount val="41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  <c:pt idx="7">
                  <c:v>7.0000000000000007E-2</c:v>
                </c:pt>
                <c:pt idx="8">
                  <c:v>0.08</c:v>
                </c:pt>
                <c:pt idx="9">
                  <c:v>0.09</c:v>
                </c:pt>
                <c:pt idx="10">
                  <c:v>0.1</c:v>
                </c:pt>
                <c:pt idx="11">
                  <c:v>0.11</c:v>
                </c:pt>
                <c:pt idx="12">
                  <c:v>0.12</c:v>
                </c:pt>
                <c:pt idx="13">
                  <c:v>0.13</c:v>
                </c:pt>
                <c:pt idx="14">
                  <c:v>0.14000000000000001</c:v>
                </c:pt>
                <c:pt idx="15">
                  <c:v>0.15</c:v>
                </c:pt>
                <c:pt idx="16">
                  <c:v>0.16</c:v>
                </c:pt>
                <c:pt idx="17">
                  <c:v>0.17</c:v>
                </c:pt>
                <c:pt idx="18">
                  <c:v>0.18</c:v>
                </c:pt>
                <c:pt idx="19">
                  <c:v>0.19</c:v>
                </c:pt>
                <c:pt idx="20">
                  <c:v>0.2</c:v>
                </c:pt>
                <c:pt idx="21">
                  <c:v>0.21</c:v>
                </c:pt>
                <c:pt idx="22">
                  <c:v>0.22</c:v>
                </c:pt>
                <c:pt idx="23">
                  <c:v>0.23</c:v>
                </c:pt>
                <c:pt idx="24">
                  <c:v>0.24</c:v>
                </c:pt>
                <c:pt idx="25">
                  <c:v>0.25</c:v>
                </c:pt>
                <c:pt idx="26">
                  <c:v>0.26</c:v>
                </c:pt>
                <c:pt idx="27">
                  <c:v>0.27</c:v>
                </c:pt>
                <c:pt idx="28">
                  <c:v>0.28000000000000003</c:v>
                </c:pt>
                <c:pt idx="29">
                  <c:v>0.28999999999999998</c:v>
                </c:pt>
                <c:pt idx="30">
                  <c:v>0.3</c:v>
                </c:pt>
                <c:pt idx="31">
                  <c:v>0.31</c:v>
                </c:pt>
                <c:pt idx="32">
                  <c:v>0.32</c:v>
                </c:pt>
                <c:pt idx="33">
                  <c:v>0.33</c:v>
                </c:pt>
                <c:pt idx="34">
                  <c:v>0.34</c:v>
                </c:pt>
                <c:pt idx="35">
                  <c:v>0.35</c:v>
                </c:pt>
                <c:pt idx="36">
                  <c:v>0.36</c:v>
                </c:pt>
                <c:pt idx="37">
                  <c:v>0.37</c:v>
                </c:pt>
                <c:pt idx="38">
                  <c:v>0.38</c:v>
                </c:pt>
                <c:pt idx="39">
                  <c:v>0.39</c:v>
                </c:pt>
                <c:pt idx="40">
                  <c:v>0.4</c:v>
                </c:pt>
              </c:numCache>
            </c:numRef>
          </c:cat>
          <c:val>
            <c:numRef>
              <c:f>'Integral 3'!$D$3:$D$43</c:f>
              <c:numCache>
                <c:formatCode>General</c:formatCode>
                <c:ptCount val="41"/>
                <c:pt idx="0">
                  <c:v>1</c:v>
                </c:pt>
                <c:pt idx="1">
                  <c:v>1.0001</c:v>
                </c:pt>
                <c:pt idx="2">
                  <c:v>1.0004</c:v>
                </c:pt>
                <c:pt idx="3">
                  <c:v>1.0008999999999999</c:v>
                </c:pt>
                <c:pt idx="4">
                  <c:v>1.0016</c:v>
                </c:pt>
                <c:pt idx="5">
                  <c:v>1.0024999999999999</c:v>
                </c:pt>
                <c:pt idx="6">
                  <c:v>1.0036</c:v>
                </c:pt>
                <c:pt idx="7">
                  <c:v>1.0048999999999999</c:v>
                </c:pt>
                <c:pt idx="8">
                  <c:v>1.0064</c:v>
                </c:pt>
                <c:pt idx="9">
                  <c:v>1.0081</c:v>
                </c:pt>
                <c:pt idx="10">
                  <c:v>1.01</c:v>
                </c:pt>
                <c:pt idx="11">
                  <c:v>1.0121</c:v>
                </c:pt>
                <c:pt idx="12">
                  <c:v>1.0144</c:v>
                </c:pt>
                <c:pt idx="13">
                  <c:v>1.0168999999999999</c:v>
                </c:pt>
                <c:pt idx="14">
                  <c:v>1.0196000000000001</c:v>
                </c:pt>
                <c:pt idx="15">
                  <c:v>1.0225</c:v>
                </c:pt>
                <c:pt idx="16">
                  <c:v>1.0256000000000001</c:v>
                </c:pt>
                <c:pt idx="17">
                  <c:v>1.0288999999999999</c:v>
                </c:pt>
                <c:pt idx="18">
                  <c:v>1.0324</c:v>
                </c:pt>
                <c:pt idx="19">
                  <c:v>1.0361</c:v>
                </c:pt>
                <c:pt idx="20">
                  <c:v>1.04</c:v>
                </c:pt>
                <c:pt idx="21">
                  <c:v>1.0441</c:v>
                </c:pt>
                <c:pt idx="22">
                  <c:v>1.0484</c:v>
                </c:pt>
                <c:pt idx="23">
                  <c:v>1.0528999999999999</c:v>
                </c:pt>
                <c:pt idx="24">
                  <c:v>1.0576000000000001</c:v>
                </c:pt>
                <c:pt idx="25">
                  <c:v>1.0625</c:v>
                </c:pt>
                <c:pt idx="26">
                  <c:v>1.0676000000000001</c:v>
                </c:pt>
                <c:pt idx="27">
                  <c:v>1.0729</c:v>
                </c:pt>
                <c:pt idx="28">
                  <c:v>1.0784</c:v>
                </c:pt>
                <c:pt idx="29">
                  <c:v>1.0841000000000001</c:v>
                </c:pt>
                <c:pt idx="30">
                  <c:v>1.0900000000000001</c:v>
                </c:pt>
                <c:pt idx="31">
                  <c:v>1.0961000000000001</c:v>
                </c:pt>
                <c:pt idx="32">
                  <c:v>1.1024</c:v>
                </c:pt>
                <c:pt idx="33">
                  <c:v>1.1089</c:v>
                </c:pt>
                <c:pt idx="34">
                  <c:v>1.1155999999999999</c:v>
                </c:pt>
                <c:pt idx="35">
                  <c:v>1.1225000000000001</c:v>
                </c:pt>
                <c:pt idx="36">
                  <c:v>1.1295999999999999</c:v>
                </c:pt>
                <c:pt idx="37">
                  <c:v>1.1369</c:v>
                </c:pt>
                <c:pt idx="38">
                  <c:v>1.1444000000000001</c:v>
                </c:pt>
                <c:pt idx="39">
                  <c:v>1.1520999999999999</c:v>
                </c:pt>
                <c:pt idx="40">
                  <c:v>1.1600000000000001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4B-4B8B-A620-1EDC501F6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23104480"/>
        <c:axId val="523103824"/>
      </c:barChart>
      <c:lineChart>
        <c:grouping val="standard"/>
        <c:varyColors val="0"/>
        <c:ser>
          <c:idx val="0"/>
          <c:order val="0"/>
          <c:tx>
            <c:strRef>
              <c:f>'Integral 3'!$C$2</c:f>
              <c:strCache>
                <c:ptCount val="1"/>
                <c:pt idx="0">
                  <c:v>f(X)=X2+1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'Integral 3'!$B$3:$B$43</c:f>
              <c:numCache>
                <c:formatCode>General</c:formatCode>
                <c:ptCount val="41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  <c:pt idx="7">
                  <c:v>7.0000000000000007E-2</c:v>
                </c:pt>
                <c:pt idx="8">
                  <c:v>0.08</c:v>
                </c:pt>
                <c:pt idx="9">
                  <c:v>0.09</c:v>
                </c:pt>
                <c:pt idx="10">
                  <c:v>0.1</c:v>
                </c:pt>
                <c:pt idx="11">
                  <c:v>0.11</c:v>
                </c:pt>
                <c:pt idx="12">
                  <c:v>0.12</c:v>
                </c:pt>
                <c:pt idx="13">
                  <c:v>0.13</c:v>
                </c:pt>
                <c:pt idx="14">
                  <c:v>0.14000000000000001</c:v>
                </c:pt>
                <c:pt idx="15">
                  <c:v>0.15</c:v>
                </c:pt>
                <c:pt idx="16">
                  <c:v>0.16</c:v>
                </c:pt>
                <c:pt idx="17">
                  <c:v>0.17</c:v>
                </c:pt>
                <c:pt idx="18">
                  <c:v>0.18</c:v>
                </c:pt>
                <c:pt idx="19">
                  <c:v>0.19</c:v>
                </c:pt>
                <c:pt idx="20">
                  <c:v>0.2</c:v>
                </c:pt>
                <c:pt idx="21">
                  <c:v>0.21</c:v>
                </c:pt>
                <c:pt idx="22">
                  <c:v>0.22</c:v>
                </c:pt>
                <c:pt idx="23">
                  <c:v>0.23</c:v>
                </c:pt>
                <c:pt idx="24">
                  <c:v>0.24</c:v>
                </c:pt>
                <c:pt idx="25">
                  <c:v>0.25</c:v>
                </c:pt>
                <c:pt idx="26">
                  <c:v>0.26</c:v>
                </c:pt>
                <c:pt idx="27">
                  <c:v>0.27</c:v>
                </c:pt>
                <c:pt idx="28">
                  <c:v>0.28000000000000003</c:v>
                </c:pt>
                <c:pt idx="29">
                  <c:v>0.28999999999999998</c:v>
                </c:pt>
                <c:pt idx="30">
                  <c:v>0.3</c:v>
                </c:pt>
                <c:pt idx="31">
                  <c:v>0.31</c:v>
                </c:pt>
                <c:pt idx="32">
                  <c:v>0.32</c:v>
                </c:pt>
                <c:pt idx="33">
                  <c:v>0.33</c:v>
                </c:pt>
                <c:pt idx="34">
                  <c:v>0.34</c:v>
                </c:pt>
                <c:pt idx="35">
                  <c:v>0.35</c:v>
                </c:pt>
                <c:pt idx="36">
                  <c:v>0.36</c:v>
                </c:pt>
                <c:pt idx="37">
                  <c:v>0.37</c:v>
                </c:pt>
                <c:pt idx="38">
                  <c:v>0.38</c:v>
                </c:pt>
                <c:pt idx="39">
                  <c:v>0.39</c:v>
                </c:pt>
                <c:pt idx="40">
                  <c:v>0.4</c:v>
                </c:pt>
              </c:numCache>
            </c:numRef>
          </c:cat>
          <c:val>
            <c:numRef>
              <c:f>'Integral 3'!$C$3:$C$43</c:f>
              <c:numCache>
                <c:formatCode>General</c:formatCode>
                <c:ptCount val="41"/>
                <c:pt idx="0">
                  <c:v>1</c:v>
                </c:pt>
                <c:pt idx="1">
                  <c:v>1.0001</c:v>
                </c:pt>
                <c:pt idx="2">
                  <c:v>1.0004</c:v>
                </c:pt>
                <c:pt idx="3">
                  <c:v>1.0008999999999999</c:v>
                </c:pt>
                <c:pt idx="4">
                  <c:v>1.0016</c:v>
                </c:pt>
                <c:pt idx="5">
                  <c:v>1.0024999999999999</c:v>
                </c:pt>
                <c:pt idx="6">
                  <c:v>1.0036</c:v>
                </c:pt>
                <c:pt idx="7">
                  <c:v>1.0048999999999999</c:v>
                </c:pt>
                <c:pt idx="8">
                  <c:v>1.0064</c:v>
                </c:pt>
                <c:pt idx="9">
                  <c:v>1.0081</c:v>
                </c:pt>
                <c:pt idx="10">
                  <c:v>1.01</c:v>
                </c:pt>
                <c:pt idx="11">
                  <c:v>1.0121</c:v>
                </c:pt>
                <c:pt idx="12">
                  <c:v>1.0144</c:v>
                </c:pt>
                <c:pt idx="13">
                  <c:v>1.0168999999999999</c:v>
                </c:pt>
                <c:pt idx="14">
                  <c:v>1.0196000000000001</c:v>
                </c:pt>
                <c:pt idx="15">
                  <c:v>1.0225</c:v>
                </c:pt>
                <c:pt idx="16">
                  <c:v>1.0256000000000001</c:v>
                </c:pt>
                <c:pt idx="17">
                  <c:v>1.0288999999999999</c:v>
                </c:pt>
                <c:pt idx="18">
                  <c:v>1.0324</c:v>
                </c:pt>
                <c:pt idx="19">
                  <c:v>1.0361</c:v>
                </c:pt>
                <c:pt idx="20">
                  <c:v>1.04</c:v>
                </c:pt>
                <c:pt idx="21">
                  <c:v>1.0441</c:v>
                </c:pt>
                <c:pt idx="22">
                  <c:v>1.0484</c:v>
                </c:pt>
                <c:pt idx="23">
                  <c:v>1.0528999999999999</c:v>
                </c:pt>
                <c:pt idx="24">
                  <c:v>1.0576000000000001</c:v>
                </c:pt>
                <c:pt idx="25">
                  <c:v>1.0625</c:v>
                </c:pt>
                <c:pt idx="26">
                  <c:v>1.0676000000000001</c:v>
                </c:pt>
                <c:pt idx="27">
                  <c:v>1.0729</c:v>
                </c:pt>
                <c:pt idx="28">
                  <c:v>1.0784</c:v>
                </c:pt>
                <c:pt idx="29">
                  <c:v>1.0841000000000001</c:v>
                </c:pt>
                <c:pt idx="30">
                  <c:v>1.0900000000000001</c:v>
                </c:pt>
                <c:pt idx="31">
                  <c:v>1.0961000000000001</c:v>
                </c:pt>
                <c:pt idx="32">
                  <c:v>1.1024</c:v>
                </c:pt>
                <c:pt idx="33">
                  <c:v>1.1089</c:v>
                </c:pt>
                <c:pt idx="34">
                  <c:v>1.1155999999999999</c:v>
                </c:pt>
                <c:pt idx="35">
                  <c:v>1.1225000000000001</c:v>
                </c:pt>
                <c:pt idx="36">
                  <c:v>1.1295999999999999</c:v>
                </c:pt>
                <c:pt idx="37">
                  <c:v>1.1369</c:v>
                </c:pt>
                <c:pt idx="38">
                  <c:v>1.1444000000000001</c:v>
                </c:pt>
                <c:pt idx="39">
                  <c:v>1.1520999999999999</c:v>
                </c:pt>
                <c:pt idx="40">
                  <c:v>1.1600000000000001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64B-4B8B-A620-1EDC501F6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8669448"/>
        <c:axId val="548667480"/>
      </c:lineChart>
      <c:catAx>
        <c:axId val="548669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8667480"/>
        <c:crosses val="autoZero"/>
        <c:auto val="1"/>
        <c:lblAlgn val="ctr"/>
        <c:lblOffset val="100"/>
        <c:noMultiLvlLbl val="0"/>
      </c:catAx>
      <c:valAx>
        <c:axId val="5486674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8669448"/>
        <c:crosses val="autoZero"/>
        <c:crossBetween val="between"/>
      </c:valAx>
      <c:valAx>
        <c:axId val="52310382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23104480"/>
        <c:crosses val="max"/>
        <c:crossBetween val="between"/>
      </c:valAx>
      <c:catAx>
        <c:axId val="5231044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2310382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152400</xdr:colOff>
      <xdr:row>2</xdr:row>
      <xdr:rowOff>66675</xdr:rowOff>
    </xdr:from>
    <xdr:to>
      <xdr:col>4</xdr:col>
      <xdr:colOff>559599</xdr:colOff>
      <xdr:row>5</xdr:row>
      <xdr:rowOff>104828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DF1154A-3BED-440F-9117-D39BB25968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66975" y="447675"/>
          <a:ext cx="1164437" cy="60965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742950</xdr:colOff>
      <xdr:row>1</xdr:row>
      <xdr:rowOff>76200</xdr:rowOff>
    </xdr:from>
    <xdr:to>
      <xdr:col>5</xdr:col>
      <xdr:colOff>191452</xdr:colOff>
      <xdr:row>3</xdr:row>
      <xdr:rowOff>95250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D4EF16D-2E90-4C48-B25F-36905B0E18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43225" y="257175"/>
          <a:ext cx="1734502" cy="381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7</xdr:col>
      <xdr:colOff>144780</xdr:colOff>
      <xdr:row>4</xdr:row>
      <xdr:rowOff>171450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C2F31A4-C0FE-4D68-A2DB-60CB84816C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95888" y="361950"/>
          <a:ext cx="906780" cy="533400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5</xdr:row>
      <xdr:rowOff>0</xdr:rowOff>
    </xdr:from>
    <xdr:to>
      <xdr:col>10</xdr:col>
      <xdr:colOff>571500</xdr:colOff>
      <xdr:row>9</xdr:row>
      <xdr:rowOff>57222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E92685C-4293-4417-A401-8CA2EF7729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26115" y="915865"/>
          <a:ext cx="2095500" cy="79248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38100</xdr:colOff>
      <xdr:row>1</xdr:row>
      <xdr:rowOff>142875</xdr:rowOff>
    </xdr:from>
    <xdr:to>
      <xdr:col>20</xdr:col>
      <xdr:colOff>38100</xdr:colOff>
      <xdr:row>16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C24F316-1481-407E-BDD3-AD63DDA3C4A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38100</xdr:colOff>
      <xdr:row>15</xdr:row>
      <xdr:rowOff>28575</xdr:rowOff>
    </xdr:from>
    <xdr:to>
      <xdr:col>20</xdr:col>
      <xdr:colOff>38100</xdr:colOff>
      <xdr:row>29</xdr:row>
      <xdr:rowOff>104775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A2F6F805-CFAF-4311-8018-E66DC097EE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276225</xdr:colOff>
      <xdr:row>3</xdr:row>
      <xdr:rowOff>26193</xdr:rowOff>
    </xdr:from>
    <xdr:to>
      <xdr:col>11</xdr:col>
      <xdr:colOff>276225</xdr:colOff>
      <xdr:row>18</xdr:row>
      <xdr:rowOff>54768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1C554278-9693-4F07-9960-7BD7AF6FDF5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647700</xdr:colOff>
      <xdr:row>1</xdr:row>
      <xdr:rowOff>169068</xdr:rowOff>
    </xdr:from>
    <xdr:to>
      <xdr:col>12</xdr:col>
      <xdr:colOff>647700</xdr:colOff>
      <xdr:row>16</xdr:row>
      <xdr:rowOff>178593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E3AF5B9-5EF1-4DC0-844A-7405D5944E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647700</xdr:colOff>
      <xdr:row>1</xdr:row>
      <xdr:rowOff>169068</xdr:rowOff>
    </xdr:from>
    <xdr:to>
      <xdr:col>12</xdr:col>
      <xdr:colOff>647700</xdr:colOff>
      <xdr:row>16</xdr:row>
      <xdr:rowOff>178593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BB557B9-121B-4F90-B935-3DC91E55B4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2:B18"/>
  <sheetViews>
    <sheetView workbookViewId="0">
      <selection activeCell="B7" sqref="B7"/>
    </sheetView>
  </sheetViews>
  <sheetFormatPr baseColWidth="10" defaultRowHeight="14.25"/>
  <cols>
    <col min="2" max="2" width="11.86328125" bestFit="1" customWidth="1"/>
  </cols>
  <sheetData>
    <row r="2" spans="1:2">
      <c r="A2" t="s">
        <v>9</v>
      </c>
      <c r="B2" s="4">
        <v>100000</v>
      </c>
    </row>
    <row r="3" spans="1:2">
      <c r="A3" t="s">
        <v>10</v>
      </c>
      <c r="B3" s="1">
        <v>0.03</v>
      </c>
    </row>
    <row r="4" spans="1:2">
      <c r="A4" t="s">
        <v>11</v>
      </c>
      <c r="B4">
        <v>25</v>
      </c>
    </row>
    <row r="6" spans="1:2">
      <c r="A6" t="s">
        <v>12</v>
      </c>
      <c r="B6" s="5">
        <f>-PMT(B3,B4,B2)</f>
        <v>5742.7871039127795</v>
      </c>
    </row>
    <row r="7" spans="1:2">
      <c r="A7" t="s">
        <v>13</v>
      </c>
      <c r="B7" s="67">
        <f>+POWER(1+B3,B4)*B3*B2/(POWER(1+B3,B4)-1)</f>
        <v>5742.7871039127813</v>
      </c>
    </row>
    <row r="10" spans="1:2">
      <c r="A10" t="s">
        <v>51</v>
      </c>
    </row>
    <row r="13" spans="1:2">
      <c r="A13" t="s">
        <v>9</v>
      </c>
      <c r="B13" s="4">
        <v>100000</v>
      </c>
    </row>
    <row r="14" spans="1:2">
      <c r="A14" t="s">
        <v>10</v>
      </c>
      <c r="B14" s="7">
        <f>+B3/12</f>
        <v>2.5000000000000001E-3</v>
      </c>
    </row>
    <row r="15" spans="1:2">
      <c r="A15" t="s">
        <v>11</v>
      </c>
      <c r="B15">
        <f>+B4*12</f>
        <v>300</v>
      </c>
    </row>
    <row r="17" spans="1:2">
      <c r="A17" t="s">
        <v>12</v>
      </c>
      <c r="B17" s="5">
        <f>-PMT(B14,B15,B13)</f>
        <v>474.21131385767302</v>
      </c>
    </row>
    <row r="18" spans="1:2">
      <c r="A18" t="s">
        <v>13</v>
      </c>
      <c r="B18" s="67">
        <f>+POWER(1+B14,B15)*B14*B13/(POWER(1+B14,B15)-1)</f>
        <v>474.21131385767887</v>
      </c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/>
  <dimension ref="A1:K24"/>
  <sheetViews>
    <sheetView showGridLines="0" workbookViewId="0">
      <selection activeCell="C20" sqref="C20:C23"/>
    </sheetView>
  </sheetViews>
  <sheetFormatPr baseColWidth="10" defaultRowHeight="14.25"/>
  <sheetData>
    <row r="1" spans="1:11" ht="15" thickTop="1" thickBot="1">
      <c r="B1" s="53" t="s">
        <v>39</v>
      </c>
      <c r="C1" s="54">
        <v>1</v>
      </c>
      <c r="D1" s="55">
        <v>2</v>
      </c>
      <c r="E1" s="55">
        <v>3</v>
      </c>
      <c r="F1" s="55">
        <v>4</v>
      </c>
      <c r="G1" s="55">
        <v>5</v>
      </c>
    </row>
    <row r="2" spans="1:11" ht="15" thickTop="1" thickBot="1">
      <c r="B2" s="56" t="s">
        <v>41</v>
      </c>
      <c r="C2" s="57">
        <v>0.03</v>
      </c>
      <c r="D2" s="57">
        <v>3.2000000000000001E-2</v>
      </c>
      <c r="E2" s="57">
        <v>3.4000000000000002E-2</v>
      </c>
      <c r="F2" s="57">
        <v>3.6999999999999998E-2</v>
      </c>
      <c r="G2" s="57">
        <v>0.04</v>
      </c>
    </row>
    <row r="3" spans="1:11">
      <c r="C3" s="6"/>
    </row>
    <row r="4" spans="1:11">
      <c r="C4" s="71"/>
      <c r="D4" s="71"/>
    </row>
    <row r="8" spans="1:11">
      <c r="A8">
        <v>0.5</v>
      </c>
    </row>
    <row r="9" spans="1:11">
      <c r="C9">
        <v>1</v>
      </c>
      <c r="D9">
        <v>2</v>
      </c>
      <c r="E9">
        <v>3</v>
      </c>
      <c r="F9">
        <v>4</v>
      </c>
      <c r="G9">
        <v>5</v>
      </c>
      <c r="I9" t="s">
        <v>43</v>
      </c>
      <c r="J9" t="s">
        <v>44</v>
      </c>
      <c r="K9" t="s">
        <v>45</v>
      </c>
    </row>
    <row r="10" spans="1:11">
      <c r="A10" s="72">
        <v>0.03</v>
      </c>
      <c r="B10">
        <v>1</v>
      </c>
      <c r="C10" s="60">
        <f>+IF(C$9&gt;$B10,0,$A10+IF(C$9=$B10,1,0))</f>
        <v>1.03</v>
      </c>
      <c r="D10" s="60"/>
      <c r="E10" s="60"/>
      <c r="F10" s="60"/>
      <c r="G10" s="60"/>
      <c r="H10">
        <v>1</v>
      </c>
      <c r="I10" s="61" t="e">
        <f t="array" ref="I10:I14">+MMULT(MINVERSE(C10:G14),H10:H14)</f>
        <v>#VALUE!</v>
      </c>
      <c r="J10" s="65" t="e">
        <f>1/I10-1</f>
        <v>#VALUE!</v>
      </c>
      <c r="K10" s="2" t="e">
        <f>+J10</f>
        <v>#VALUE!</v>
      </c>
    </row>
    <row r="11" spans="1:11">
      <c r="A11" s="72">
        <v>3.2000000000000001E-2</v>
      </c>
      <c r="B11">
        <v>2</v>
      </c>
      <c r="C11" s="60"/>
      <c r="D11" s="60"/>
      <c r="E11" s="60"/>
      <c r="F11" s="60"/>
      <c r="G11" s="60"/>
      <c r="H11">
        <v>1</v>
      </c>
      <c r="I11" s="61" t="e">
        <v>#VALUE!</v>
      </c>
      <c r="J11" s="65" t="e">
        <f>+I10/I11-1</f>
        <v>#VALUE!</v>
      </c>
      <c r="K11" s="2" t="e">
        <f>+J11</f>
        <v>#VALUE!</v>
      </c>
    </row>
    <row r="12" spans="1:11">
      <c r="A12" s="72">
        <v>3.4000000000000002E-2</v>
      </c>
      <c r="B12">
        <v>3</v>
      </c>
      <c r="C12" s="60"/>
      <c r="D12" s="60"/>
      <c r="E12" s="60"/>
      <c r="F12" s="60"/>
      <c r="G12" s="60"/>
      <c r="H12">
        <v>1</v>
      </c>
      <c r="I12" s="61" t="e">
        <v>#VALUE!</v>
      </c>
      <c r="J12" s="65" t="e">
        <f t="shared" ref="J12:J14" si="0">+I11/I12-1</f>
        <v>#VALUE!</v>
      </c>
      <c r="K12" s="2" t="e">
        <f t="shared" ref="K12:K13" si="1">+J12</f>
        <v>#VALUE!</v>
      </c>
    </row>
    <row r="13" spans="1:11">
      <c r="A13" s="72">
        <v>3.6999999999999998E-2</v>
      </c>
      <c r="B13">
        <v>4</v>
      </c>
      <c r="C13" s="60"/>
      <c r="D13" s="60"/>
      <c r="E13" s="60"/>
      <c r="F13" s="60"/>
      <c r="G13" s="60"/>
      <c r="H13">
        <v>1</v>
      </c>
      <c r="I13" s="61" t="e">
        <v>#VALUE!</v>
      </c>
      <c r="J13" s="65" t="e">
        <f t="shared" si="0"/>
        <v>#VALUE!</v>
      </c>
      <c r="K13" s="2" t="e">
        <f t="shared" si="1"/>
        <v>#VALUE!</v>
      </c>
    </row>
    <row r="14" spans="1:11">
      <c r="A14" s="72">
        <v>0.04</v>
      </c>
      <c r="B14">
        <v>5</v>
      </c>
      <c r="C14" s="60"/>
      <c r="D14" s="60"/>
      <c r="E14" s="60"/>
      <c r="F14" s="60"/>
      <c r="G14" s="60"/>
      <c r="H14">
        <v>1</v>
      </c>
      <c r="I14" s="61" t="e">
        <v>#VALUE!</v>
      </c>
      <c r="J14" s="65" t="e">
        <f t="shared" si="0"/>
        <v>#VALUE!</v>
      </c>
      <c r="K14" s="2" t="e">
        <f>+J14+1</f>
        <v>#VALUE!</v>
      </c>
    </row>
    <row r="15" spans="1:11">
      <c r="C15" s="60"/>
      <c r="D15" s="60"/>
      <c r="E15" s="60"/>
      <c r="F15" s="60"/>
      <c r="G15" s="60"/>
      <c r="J15" s="65"/>
      <c r="K15" s="2" t="e">
        <f>+SUMPRODUCT(I10:I14,K10:K14)</f>
        <v>#VALUE!</v>
      </c>
    </row>
    <row r="18" spans="1:11">
      <c r="A18" s="2">
        <v>5.0000000000000001E-3</v>
      </c>
      <c r="C18">
        <v>1</v>
      </c>
      <c r="D18">
        <v>2</v>
      </c>
      <c r="E18">
        <v>3</v>
      </c>
      <c r="F18">
        <v>4</v>
      </c>
      <c r="G18">
        <v>5</v>
      </c>
      <c r="I18" t="s">
        <v>43</v>
      </c>
      <c r="J18" t="s">
        <v>44</v>
      </c>
      <c r="K18" t="s">
        <v>45</v>
      </c>
    </row>
    <row r="19" spans="1:11">
      <c r="A19" s="6">
        <v>3.4999999999999996E-2</v>
      </c>
      <c r="B19">
        <v>1</v>
      </c>
      <c r="C19" s="60">
        <f>+IF(C$9&gt;$B19,0,$A19+IF(C$9=$B19,1,0))</f>
        <v>1.0349999999999999</v>
      </c>
      <c r="D19" s="60"/>
      <c r="E19" s="60"/>
      <c r="F19" s="60"/>
      <c r="G19" s="60"/>
      <c r="H19">
        <v>1</v>
      </c>
      <c r="I19" s="61" t="e">
        <f t="array" ref="I19:I23">+MMULT(MINVERSE(C19:G23),H19:H23)</f>
        <v>#VALUE!</v>
      </c>
      <c r="J19" s="65" t="e">
        <f>1/I19-1</f>
        <v>#VALUE!</v>
      </c>
      <c r="K19" s="2" t="e">
        <f>+J19</f>
        <v>#VALUE!</v>
      </c>
    </row>
    <row r="20" spans="1:11">
      <c r="A20" s="6">
        <v>3.6999999999999998E-2</v>
      </c>
      <c r="B20">
        <v>2</v>
      </c>
      <c r="C20" s="60"/>
      <c r="D20" s="60"/>
      <c r="E20" s="60"/>
      <c r="F20" s="60"/>
      <c r="G20" s="60"/>
      <c r="H20">
        <v>1</v>
      </c>
      <c r="I20" s="61" t="e">
        <v>#VALUE!</v>
      </c>
      <c r="J20" s="65" t="e">
        <f>+I19/I20-1</f>
        <v>#VALUE!</v>
      </c>
      <c r="K20" s="2" t="e">
        <f>+J20</f>
        <v>#VALUE!</v>
      </c>
    </row>
    <row r="21" spans="1:11">
      <c r="A21" s="6">
        <v>3.9E-2</v>
      </c>
      <c r="B21">
        <v>3</v>
      </c>
      <c r="C21" s="60"/>
      <c r="D21" s="60"/>
      <c r="E21" s="60"/>
      <c r="F21" s="60"/>
      <c r="G21" s="60"/>
      <c r="H21">
        <v>1</v>
      </c>
      <c r="I21" s="61" t="e">
        <v>#VALUE!</v>
      </c>
      <c r="J21" s="65" t="e">
        <f t="shared" ref="J21:J23" si="2">+I20/I21-1</f>
        <v>#VALUE!</v>
      </c>
      <c r="K21" s="2" t="e">
        <f t="shared" ref="K21:K22" si="3">+J21</f>
        <v>#VALUE!</v>
      </c>
    </row>
    <row r="22" spans="1:11">
      <c r="A22" s="6">
        <v>4.1999999999999996E-2</v>
      </c>
      <c r="B22">
        <v>4</v>
      </c>
      <c r="C22" s="60"/>
      <c r="D22" s="60"/>
      <c r="E22" s="60"/>
      <c r="F22" s="60"/>
      <c r="G22" s="60"/>
      <c r="H22">
        <v>1</v>
      </c>
      <c r="I22" s="61" t="e">
        <v>#VALUE!</v>
      </c>
      <c r="J22" s="65" t="e">
        <f t="shared" si="2"/>
        <v>#VALUE!</v>
      </c>
      <c r="K22" s="2" t="e">
        <f t="shared" si="3"/>
        <v>#VALUE!</v>
      </c>
    </row>
    <row r="23" spans="1:11">
      <c r="A23" s="6">
        <v>4.4999999999999998E-2</v>
      </c>
      <c r="B23">
        <v>5</v>
      </c>
      <c r="C23" s="60"/>
      <c r="D23" s="60"/>
      <c r="E23" s="60"/>
      <c r="F23" s="60"/>
      <c r="G23" s="60"/>
      <c r="H23">
        <v>1</v>
      </c>
      <c r="I23" s="61" t="e">
        <v>#VALUE!</v>
      </c>
      <c r="J23" s="65" t="e">
        <f t="shared" si="2"/>
        <v>#VALUE!</v>
      </c>
      <c r="K23" s="2" t="e">
        <f>+J23+1</f>
        <v>#VALUE!</v>
      </c>
    </row>
    <row r="24" spans="1:11">
      <c r="C24" s="60"/>
      <c r="D24" s="60"/>
      <c r="E24" s="60"/>
      <c r="F24" s="60"/>
      <c r="G24" s="60"/>
      <c r="J24" s="65"/>
      <c r="K24" s="2" t="e">
        <f>+SUMPRODUCT(I19:I23,K19:K23)</f>
        <v>#VALUE!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/>
  <dimension ref="A1:K31"/>
  <sheetViews>
    <sheetView workbookViewId="0">
      <selection activeCell="C13" sqref="C13"/>
    </sheetView>
  </sheetViews>
  <sheetFormatPr baseColWidth="10" defaultRowHeight="14.25"/>
  <cols>
    <col min="9" max="9" width="10" customWidth="1"/>
  </cols>
  <sheetData>
    <row r="1" spans="1:11" ht="17.649999999999999" thickBot="1">
      <c r="B1" s="80" t="s">
        <v>48</v>
      </c>
      <c r="C1" s="80"/>
      <c r="D1" s="80"/>
      <c r="E1" s="80"/>
      <c r="F1" s="80"/>
      <c r="G1" s="80"/>
      <c r="I1" s="66"/>
    </row>
    <row r="2" spans="1:11" ht="15" thickTop="1" thickBot="1">
      <c r="B2" s="53" t="s">
        <v>39</v>
      </c>
      <c r="C2" s="54">
        <v>1</v>
      </c>
      <c r="D2" s="55">
        <v>2</v>
      </c>
      <c r="E2" s="55">
        <v>3</v>
      </c>
      <c r="F2" s="55">
        <v>4</v>
      </c>
      <c r="G2" s="55">
        <v>5</v>
      </c>
    </row>
    <row r="3" spans="1:11" ht="15" thickTop="1" thickBot="1">
      <c r="B3" s="56" t="s">
        <v>40</v>
      </c>
      <c r="C3" s="58">
        <v>0.03</v>
      </c>
      <c r="D3" s="58">
        <v>3.2000000000000001E-2</v>
      </c>
      <c r="E3" s="58">
        <v>3.4000000000000002E-2</v>
      </c>
      <c r="F3" s="58">
        <v>3.6999999999999998E-2</v>
      </c>
      <c r="G3" s="58">
        <v>0.04</v>
      </c>
    </row>
    <row r="4" spans="1:11" ht="14.65" thickBot="1">
      <c r="B4" s="56" t="s">
        <v>42</v>
      </c>
      <c r="C4" s="59">
        <v>1E-3</v>
      </c>
      <c r="D4" s="59">
        <v>1.5E-3</v>
      </c>
      <c r="E4" s="59">
        <v>2E-3</v>
      </c>
      <c r="F4" s="59">
        <v>2.5000000000000001E-3</v>
      </c>
      <c r="G4" s="59">
        <v>3.0000000000000001E-3</v>
      </c>
    </row>
    <row r="5" spans="1:11">
      <c r="B5" s="69" t="s">
        <v>52</v>
      </c>
      <c r="C5" s="70">
        <f>+C3+C4</f>
        <v>3.1E-2</v>
      </c>
      <c r="D5" s="70">
        <f t="shared" ref="D5:G5" si="0">+D3+D4</f>
        <v>3.3500000000000002E-2</v>
      </c>
      <c r="E5" s="70">
        <f t="shared" si="0"/>
        <v>3.6000000000000004E-2</v>
      </c>
      <c r="F5" s="70">
        <f t="shared" si="0"/>
        <v>3.95E-2</v>
      </c>
      <c r="G5" s="70">
        <f t="shared" si="0"/>
        <v>4.3000000000000003E-2</v>
      </c>
    </row>
    <row r="7" spans="1:11" ht="39.75" customHeight="1">
      <c r="B7" s="80" t="s">
        <v>46</v>
      </c>
      <c r="C7" s="80"/>
      <c r="D7" s="80"/>
      <c r="E7" s="80"/>
      <c r="F7" s="80"/>
      <c r="G7" s="80"/>
    </row>
    <row r="8" spans="1:11" ht="32.25" customHeight="1">
      <c r="B8" s="80" t="s">
        <v>47</v>
      </c>
      <c r="C8" s="80"/>
      <c r="D8" s="80"/>
      <c r="E8" s="80"/>
      <c r="F8" s="80"/>
      <c r="G8" s="80"/>
    </row>
    <row r="12" spans="1:11">
      <c r="C12">
        <v>1</v>
      </c>
      <c r="D12">
        <v>2</v>
      </c>
      <c r="E12">
        <v>3</v>
      </c>
      <c r="F12">
        <v>4</v>
      </c>
      <c r="G12">
        <v>5</v>
      </c>
      <c r="I12" t="s">
        <v>43</v>
      </c>
      <c r="J12" t="s">
        <v>44</v>
      </c>
      <c r="K12" t="s">
        <v>45</v>
      </c>
    </row>
    <row r="13" spans="1:11">
      <c r="A13" s="70">
        <v>3.1E-2</v>
      </c>
      <c r="B13">
        <v>1</v>
      </c>
      <c r="C13" s="60">
        <f>+IF(C$12&gt;$B13,0,$A13+IF($B13=C$12,1,0))</f>
        <v>1.0309999999999999</v>
      </c>
      <c r="D13" s="60"/>
      <c r="E13" s="60"/>
      <c r="F13" s="60"/>
      <c r="G13" s="60"/>
      <c r="H13">
        <v>1</v>
      </c>
      <c r="I13" s="61" t="e">
        <f t="array" ref="I13:I17">+MMULT(MINVERSE(C13:G17),H13:H17)</f>
        <v>#VALUE!</v>
      </c>
      <c r="J13" s="65" t="e">
        <f>1/I13-1</f>
        <v>#VALUE!</v>
      </c>
      <c r="K13" s="2" t="e">
        <f>+J13</f>
        <v>#VALUE!</v>
      </c>
    </row>
    <row r="14" spans="1:11">
      <c r="A14" s="70">
        <v>3.3500000000000002E-2</v>
      </c>
      <c r="B14">
        <v>2</v>
      </c>
      <c r="C14" s="60"/>
      <c r="D14" s="60"/>
      <c r="E14" s="60"/>
      <c r="F14" s="60"/>
      <c r="G14" s="60"/>
      <c r="H14">
        <v>1</v>
      </c>
      <c r="I14" s="61" t="e">
        <v>#VALUE!</v>
      </c>
      <c r="J14" s="65" t="e">
        <f>I13/I14-1</f>
        <v>#VALUE!</v>
      </c>
      <c r="K14" s="2" t="e">
        <f>+J14</f>
        <v>#VALUE!</v>
      </c>
    </row>
    <row r="15" spans="1:11">
      <c r="A15" s="70">
        <v>3.6000000000000004E-2</v>
      </c>
      <c r="B15">
        <v>3</v>
      </c>
      <c r="C15" s="60"/>
      <c r="D15" s="60"/>
      <c r="E15" s="60"/>
      <c r="F15" s="60"/>
      <c r="G15" s="60"/>
      <c r="H15">
        <v>1</v>
      </c>
      <c r="I15" s="61" t="e">
        <v>#VALUE!</v>
      </c>
      <c r="J15" s="65" t="e">
        <f t="shared" ref="J15:J17" si="1">I14/I15-1</f>
        <v>#VALUE!</v>
      </c>
      <c r="K15" s="2" t="e">
        <f t="shared" ref="K15:K16" si="2">+J15</f>
        <v>#VALUE!</v>
      </c>
    </row>
    <row r="16" spans="1:11">
      <c r="A16" s="70">
        <v>3.95E-2</v>
      </c>
      <c r="B16">
        <v>4</v>
      </c>
      <c r="C16" s="60"/>
      <c r="D16" s="60"/>
      <c r="E16" s="60"/>
      <c r="F16" s="60"/>
      <c r="G16" s="60"/>
      <c r="H16">
        <v>1</v>
      </c>
      <c r="I16" s="61" t="e">
        <v>#VALUE!</v>
      </c>
      <c r="J16" s="65" t="e">
        <f t="shared" si="1"/>
        <v>#VALUE!</v>
      </c>
      <c r="K16" s="2" t="e">
        <f t="shared" si="2"/>
        <v>#VALUE!</v>
      </c>
    </row>
    <row r="17" spans="1:11">
      <c r="A17" s="70">
        <v>4.3000000000000003E-2</v>
      </c>
      <c r="B17">
        <v>5</v>
      </c>
      <c r="C17" s="60"/>
      <c r="D17" s="60"/>
      <c r="E17" s="60"/>
      <c r="F17" s="60"/>
      <c r="G17" s="60"/>
      <c r="H17">
        <v>1</v>
      </c>
      <c r="I17" s="61" t="e">
        <v>#VALUE!</v>
      </c>
      <c r="J17" s="65" t="e">
        <f t="shared" si="1"/>
        <v>#VALUE!</v>
      </c>
      <c r="K17" s="2" t="e">
        <f>+J17+1</f>
        <v>#VALUE!</v>
      </c>
    </row>
    <row r="18" spans="1:11">
      <c r="K18" s="2" t="e">
        <f>+SUMPRODUCT(K13:K17,I13:I17)</f>
        <v>#VALUE!</v>
      </c>
    </row>
    <row r="20" spans="1:11">
      <c r="A20" t="s">
        <v>53</v>
      </c>
      <c r="B20">
        <v>4</v>
      </c>
    </row>
    <row r="21" spans="1:11">
      <c r="A21" t="s">
        <v>55</v>
      </c>
      <c r="B21" s="2">
        <v>4.4999999999999997E-3</v>
      </c>
    </row>
    <row r="22" spans="1:11">
      <c r="A22" t="s">
        <v>54</v>
      </c>
      <c r="B22" s="2">
        <f>+HLOOKUP(B20,C2:G3,2,FALSE)+B21</f>
        <v>4.1499999999999995E-2</v>
      </c>
    </row>
    <row r="24" spans="1:11">
      <c r="A24" t="s">
        <v>4</v>
      </c>
      <c r="B24" s="73" t="e">
        <f>+SUMPRODUCT(I13:I17,B27:B31)</f>
        <v>#VALUE!</v>
      </c>
    </row>
    <row r="26" spans="1:11">
      <c r="B26" t="s">
        <v>56</v>
      </c>
    </row>
    <row r="27" spans="1:11">
      <c r="A27">
        <v>1</v>
      </c>
      <c r="B27" s="6">
        <f>+IF(A27&lt;=B$20,B$22,0)+IF(A27=B$20,1,0)</f>
        <v>4.1499999999999995E-2</v>
      </c>
    </row>
    <row r="28" spans="1:11">
      <c r="A28">
        <v>2</v>
      </c>
      <c r="B28" s="6">
        <f>+IF(A28&lt;=B$20,B$22,0)+IF(A28=B$20,1,0)</f>
        <v>4.1499999999999995E-2</v>
      </c>
    </row>
    <row r="29" spans="1:11">
      <c r="A29">
        <v>3</v>
      </c>
      <c r="B29" s="6">
        <f>+IF(A29&lt;=B$20,B$22,0)+IF(A29=B$20,1,0)</f>
        <v>4.1499999999999995E-2</v>
      </c>
    </row>
    <row r="30" spans="1:11">
      <c r="A30">
        <v>4</v>
      </c>
      <c r="B30" s="6">
        <f>+IF(A30&lt;=B$20,B$22,0)+IF(A30=B$20,1,0)</f>
        <v>1.0415000000000001</v>
      </c>
    </row>
    <row r="31" spans="1:11">
      <c r="A31">
        <v>5</v>
      </c>
      <c r="B31" s="6">
        <f>+IF(A31&lt;=B$20,B$22,0)+IF(A31=B$20,1,0)</f>
        <v>0</v>
      </c>
    </row>
  </sheetData>
  <mergeCells count="3">
    <mergeCell ref="B7:G7"/>
    <mergeCell ref="B8:G8"/>
    <mergeCell ref="B1:G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2:B6"/>
  <sheetViews>
    <sheetView workbookViewId="0">
      <selection activeCell="C11" sqref="C11"/>
    </sheetView>
  </sheetViews>
  <sheetFormatPr baseColWidth="10" defaultRowHeight="14.25"/>
  <cols>
    <col min="2" max="2" width="20.1328125" customWidth="1"/>
  </cols>
  <sheetData>
    <row r="2" spans="1:2">
      <c r="A2" s="74" t="s">
        <v>14</v>
      </c>
      <c r="B2">
        <v>9.9999999999999995E-8</v>
      </c>
    </row>
    <row r="3" spans="1:2">
      <c r="A3" s="74"/>
    </row>
    <row r="5" spans="1:2">
      <c r="A5" t="s">
        <v>49</v>
      </c>
      <c r="B5">
        <f>+EXP(1)</f>
        <v>2.7182818284590451</v>
      </c>
    </row>
    <row r="6" spans="1:2">
      <c r="A6" t="s">
        <v>50</v>
      </c>
      <c r="B6" s="68">
        <f>+(1+B2)^(1/B2)</f>
        <v>2.7182816939803724</v>
      </c>
    </row>
  </sheetData>
  <mergeCells count="1">
    <mergeCell ref="A2:A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2:E12"/>
  <sheetViews>
    <sheetView zoomScale="130" zoomScaleNormal="130" workbookViewId="0">
      <selection activeCell="B10" sqref="B10"/>
    </sheetView>
  </sheetViews>
  <sheetFormatPr baseColWidth="10" defaultRowHeight="14.25"/>
  <cols>
    <col min="1" max="1" width="19.3984375" bestFit="1" customWidth="1"/>
  </cols>
  <sheetData>
    <row r="2" spans="1:5">
      <c r="A2" t="s">
        <v>0</v>
      </c>
      <c r="B2" s="1">
        <v>0.02</v>
      </c>
      <c r="C2" s="1">
        <v>0.02</v>
      </c>
    </row>
    <row r="3" spans="1:5">
      <c r="A3" t="s">
        <v>1</v>
      </c>
      <c r="B3" s="1">
        <v>1</v>
      </c>
      <c r="C3" s="1">
        <v>1</v>
      </c>
    </row>
    <row r="4" spans="1:5">
      <c r="A4" t="s">
        <v>2</v>
      </c>
      <c r="B4" s="2">
        <v>0.03</v>
      </c>
      <c r="C4" s="63">
        <f>+B4+B9</f>
        <v>3.0009999999999998E-2</v>
      </c>
    </row>
    <row r="5" spans="1:5">
      <c r="E5" t="s">
        <v>27</v>
      </c>
    </row>
    <row r="6" spans="1:5">
      <c r="A6" t="s">
        <v>4</v>
      </c>
      <c r="B6" s="3">
        <f>+B2/(1+B4)+(B3+B2)/((1+B4)^2)</f>
        <v>0.98086530304458486</v>
      </c>
      <c r="C6" s="63">
        <f>+C2/(1+C4)+(C3+C2)/((1+C4)^2)</f>
        <v>0.98084644590925585</v>
      </c>
      <c r="E6" s="62">
        <f>+(C6-B6)/B9/B6</f>
        <v>-1.922499987559644</v>
      </c>
    </row>
    <row r="7" spans="1:5">
      <c r="A7" t="s">
        <v>3</v>
      </c>
      <c r="B7" s="2">
        <f>(-B2/((1+B4)^2)-2*(B2+B3)/((1+B4)^3))/B6</f>
        <v>-1.9225278918622377</v>
      </c>
      <c r="C7" s="62">
        <f>(-C2/((1+C4)^2)-2*(C2+C3)/((1+C4)^3))/C6</f>
        <v>-1.9225090438210417</v>
      </c>
    </row>
    <row r="8" spans="1:5" ht="14.65" thickBot="1"/>
    <row r="9" spans="1:5">
      <c r="A9" t="s">
        <v>24</v>
      </c>
      <c r="B9" s="7">
        <v>1.0000000000000001E-5</v>
      </c>
      <c r="C9" s="8" t="s">
        <v>25</v>
      </c>
    </row>
    <row r="10" spans="1:5" ht="14.65" thickBot="1">
      <c r="A10" t="s">
        <v>26</v>
      </c>
      <c r="B10" s="73">
        <f>+B6*(1+B7*B9)</f>
        <v>0.98084644563555223</v>
      </c>
      <c r="C10" s="64">
        <f>+B10-C6</f>
        <v>-2.7370361532774723E-10</v>
      </c>
    </row>
    <row r="12" spans="1:5">
      <c r="B12" t="s">
        <v>57</v>
      </c>
    </row>
  </sheetData>
  <pageMargins left="0.7" right="0.7" top="0.75" bottom="0.75" header="0.3" footer="0.3"/>
  <pageSetup paperSize="9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/>
  <dimension ref="A1:M125"/>
  <sheetViews>
    <sheetView zoomScale="160" zoomScaleNormal="160" workbookViewId="0">
      <selection activeCell="C6" sqref="C6"/>
    </sheetView>
  </sheetViews>
  <sheetFormatPr baseColWidth="10" defaultRowHeight="14.25"/>
  <cols>
    <col min="4" max="4" width="2.86328125" customWidth="1"/>
  </cols>
  <sheetData>
    <row r="1" spans="1:13">
      <c r="H1">
        <v>2</v>
      </c>
      <c r="I1">
        <v>3</v>
      </c>
      <c r="J1">
        <v>4</v>
      </c>
      <c r="K1">
        <v>5</v>
      </c>
      <c r="L1">
        <v>6</v>
      </c>
      <c r="M1">
        <v>7</v>
      </c>
    </row>
    <row r="2" spans="1:13">
      <c r="F2">
        <v>1</v>
      </c>
      <c r="G2">
        <v>1</v>
      </c>
      <c r="H2">
        <f>+G2*H1</f>
        <v>2</v>
      </c>
      <c r="I2">
        <f>+H2*I1</f>
        <v>6</v>
      </c>
      <c r="J2">
        <f>+I2*J1</f>
        <v>24</v>
      </c>
      <c r="K2">
        <f t="shared" ref="J2:M2" si="0">+J2*K1</f>
        <v>120</v>
      </c>
      <c r="L2">
        <f t="shared" si="0"/>
        <v>720</v>
      </c>
      <c r="M2">
        <f t="shared" si="0"/>
        <v>5040</v>
      </c>
    </row>
    <row r="3" spans="1:13">
      <c r="C3">
        <v>7</v>
      </c>
      <c r="E3">
        <v>1</v>
      </c>
    </row>
    <row r="4" spans="1:13" ht="15.75">
      <c r="B4" t="s">
        <v>15</v>
      </c>
      <c r="C4" t="str">
        <f>+"taylor "&amp;(C3)</f>
        <v>taylor 7</v>
      </c>
      <c r="E4" t="str">
        <f>+"taylor "&amp;(E3)</f>
        <v>taylor 1</v>
      </c>
      <c r="F4" t="s">
        <v>16</v>
      </c>
      <c r="G4" t="s">
        <v>17</v>
      </c>
      <c r="H4" t="s">
        <v>18</v>
      </c>
      <c r="I4" t="s">
        <v>19</v>
      </c>
      <c r="J4" t="s">
        <v>20</v>
      </c>
      <c r="K4" t="s">
        <v>21</v>
      </c>
      <c r="L4" t="s">
        <v>22</v>
      </c>
      <c r="M4" t="s">
        <v>23</v>
      </c>
    </row>
    <row r="5" spans="1:13">
      <c r="A5">
        <v>-3</v>
      </c>
      <c r="B5">
        <f>+EXP(A5)</f>
        <v>4.9787068367863944E-2</v>
      </c>
      <c r="C5">
        <f>+INDEX(F5:M5,C3+1)</f>
        <v>-7.1428571428571397E-2</v>
      </c>
      <c r="E5">
        <v>1</v>
      </c>
      <c r="F5">
        <v>1</v>
      </c>
      <c r="G5">
        <f>1+$A5</f>
        <v>-2</v>
      </c>
      <c r="H5">
        <f>+G5+($A5^H$1)/H$2</f>
        <v>2.5</v>
      </c>
      <c r="I5">
        <f>+H5+($A5^I$1)/I$2</f>
        <v>-2</v>
      </c>
      <c r="J5">
        <f t="shared" ref="J5:M5" si="1">+I5+($A5^J$1)/J$2</f>
        <v>1.375</v>
      </c>
      <c r="K5">
        <f t="shared" si="1"/>
        <v>-0.64999999999999991</v>
      </c>
      <c r="L5">
        <f t="shared" si="1"/>
        <v>0.36250000000000004</v>
      </c>
      <c r="M5">
        <f t="shared" si="1"/>
        <v>-7.1428571428571397E-2</v>
      </c>
    </row>
    <row r="6" spans="1:13">
      <c r="A6">
        <v>-2.95</v>
      </c>
      <c r="B6">
        <f t="shared" ref="B6:B69" si="2">+EXP(A6)</f>
        <v>5.2339705948432381E-2</v>
      </c>
      <c r="C6">
        <f>+INDEX(F6:M6,$C$3+1)</f>
        <v>-5.4087939961403098E-2</v>
      </c>
      <c r="E6">
        <v>1</v>
      </c>
      <c r="F6" s="68">
        <v>1</v>
      </c>
      <c r="G6" s="68">
        <f>1+$A6</f>
        <v>-1.9500000000000002</v>
      </c>
      <c r="H6" s="68">
        <f>+G6+($A6^H$1)/H$2</f>
        <v>2.4012500000000001</v>
      </c>
      <c r="I6" s="68">
        <f t="shared" ref="H6:I69" si="3">+H6+($A6^I$1)/I$2</f>
        <v>-1.8774791666666673</v>
      </c>
      <c r="J6" s="68">
        <f>+I6+($A6^J$1)/J$2</f>
        <v>1.2780835937499995</v>
      </c>
      <c r="K6" s="68">
        <f t="shared" ref="K6:K69" si="4">+J6+($A6^K$1)/K$2</f>
        <v>-0.58369843489583406</v>
      </c>
      <c r="L6" s="68">
        <f t="shared" ref="L6:L69" si="5">+K6+($A6^L$1)/L$2</f>
        <v>0.33167772918836758</v>
      </c>
      <c r="M6" s="68">
        <f t="shared" ref="M6:M69" si="6">+L6+($A6^M$1)/M$2</f>
        <v>-5.4087939961403098E-2</v>
      </c>
    </row>
    <row r="7" spans="1:13">
      <c r="A7">
        <v>-2.9000000000000004</v>
      </c>
      <c r="B7">
        <f t="shared" si="2"/>
        <v>5.502322005640721E-2</v>
      </c>
      <c r="C7">
        <f t="shared" ref="C7:C70" si="7">+INDEX(F7:M7,$C$3+1)</f>
        <v>-3.8207532519842102E-2</v>
      </c>
      <c r="E7">
        <v>1</v>
      </c>
      <c r="F7" s="68">
        <v>1</v>
      </c>
      <c r="G7" s="68">
        <f t="shared" ref="G6:G69" si="8">1+$A7</f>
        <v>-1.9000000000000004</v>
      </c>
      <c r="H7" s="68">
        <f t="shared" si="3"/>
        <v>2.3050000000000006</v>
      </c>
      <c r="I7" s="68">
        <f t="shared" si="3"/>
        <v>-1.7598333333333347</v>
      </c>
      <c r="J7" s="68">
        <f t="shared" ref="J6:J69" si="9">+I7+($A7^J$1)/J$2</f>
        <v>1.1871708333333331</v>
      </c>
      <c r="K7" s="68">
        <f t="shared" si="4"/>
        <v>-0.52209158333333439</v>
      </c>
      <c r="L7" s="68">
        <f t="shared" si="5"/>
        <v>0.30405191805555498</v>
      </c>
      <c r="M7" s="68">
        <f t="shared" si="6"/>
        <v>-3.8207532519842102E-2</v>
      </c>
    </row>
    <row r="8" spans="1:13">
      <c r="A8">
        <v>-2.8500000000000005</v>
      </c>
      <c r="B8">
        <f t="shared" si="2"/>
        <v>5.7844320874838435E-2</v>
      </c>
      <c r="C8">
        <f t="shared" si="7"/>
        <v>-2.3633270698940445E-2</v>
      </c>
      <c r="E8">
        <v>1</v>
      </c>
      <c r="F8" s="68">
        <v>1</v>
      </c>
      <c r="G8" s="68">
        <f t="shared" si="8"/>
        <v>-1.8500000000000005</v>
      </c>
      <c r="H8" s="68">
        <f t="shared" si="3"/>
        <v>2.2112500000000006</v>
      </c>
      <c r="I8" s="68">
        <f t="shared" si="3"/>
        <v>-1.6469375000000013</v>
      </c>
      <c r="J8" s="68">
        <f t="shared" si="9"/>
        <v>1.1020210937500003</v>
      </c>
      <c r="K8" s="68">
        <f t="shared" si="4"/>
        <v>-0.464885304687501</v>
      </c>
      <c r="L8" s="68">
        <f t="shared" si="5"/>
        <v>0.27939523457031212</v>
      </c>
      <c r="M8" s="68">
        <f t="shared" si="6"/>
        <v>-2.3633270698940445E-2</v>
      </c>
    </row>
    <row r="9" spans="1:13">
      <c r="A9">
        <v>-2.8000000000000007</v>
      </c>
      <c r="B9">
        <f t="shared" si="2"/>
        <v>6.0810062625217924E-2</v>
      </c>
      <c r="C9">
        <f t="shared" si="7"/>
        <v>-1.0222079999999689E-2</v>
      </c>
      <c r="E9">
        <v>1</v>
      </c>
      <c r="F9" s="68">
        <v>1</v>
      </c>
      <c r="G9" s="68">
        <f t="shared" si="8"/>
        <v>-1.8000000000000007</v>
      </c>
      <c r="H9" s="68">
        <f t="shared" si="3"/>
        <v>2.1200000000000014</v>
      </c>
      <c r="I9" s="68">
        <f t="shared" si="3"/>
        <v>-1.5386666666666677</v>
      </c>
      <c r="J9" s="68">
        <f t="shared" si="9"/>
        <v>1.0224000000000015</v>
      </c>
      <c r="K9" s="68">
        <f t="shared" si="4"/>
        <v>-0.41179733333333357</v>
      </c>
      <c r="L9" s="68">
        <f t="shared" si="5"/>
        <v>0.25749475555555634</v>
      </c>
      <c r="M9" s="68">
        <f t="shared" si="6"/>
        <v>-1.0222079999999689E-2</v>
      </c>
    </row>
    <row r="10" spans="1:13">
      <c r="A10">
        <v>-2.7500000000000009</v>
      </c>
      <c r="B10">
        <f t="shared" si="2"/>
        <v>6.3927861206707515E-2</v>
      </c>
      <c r="C10">
        <f t="shared" si="7"/>
        <v>2.1588158985925976E-3</v>
      </c>
      <c r="E10">
        <v>1</v>
      </c>
      <c r="F10" s="68">
        <v>1</v>
      </c>
      <c r="G10" s="68">
        <f t="shared" si="8"/>
        <v>-1.7500000000000009</v>
      </c>
      <c r="H10" s="68">
        <f t="shared" si="3"/>
        <v>2.0312500000000018</v>
      </c>
      <c r="I10" s="68">
        <f t="shared" si="3"/>
        <v>-1.4348958333333353</v>
      </c>
      <c r="J10" s="68">
        <f t="shared" si="9"/>
        <v>0.94807942708333481</v>
      </c>
      <c r="K10" s="68">
        <f t="shared" si="4"/>
        <v>-0.36255696614583388</v>
      </c>
      <c r="L10" s="68">
        <f t="shared" si="5"/>
        <v>0.23815138075086872</v>
      </c>
      <c r="M10" s="68">
        <f t="shared" si="6"/>
        <v>2.1588158985925976E-3</v>
      </c>
    </row>
    <row r="11" spans="1:13">
      <c r="A11">
        <v>-2.7000000000000011</v>
      </c>
      <c r="B11">
        <f t="shared" si="2"/>
        <v>6.7205512739749687E-2</v>
      </c>
      <c r="C11">
        <f t="shared" si="7"/>
        <v>1.3632571964285384E-2</v>
      </c>
      <c r="E11">
        <v>1</v>
      </c>
      <c r="F11" s="68">
        <v>1</v>
      </c>
      <c r="G11" s="68">
        <f t="shared" si="8"/>
        <v>-1.7000000000000011</v>
      </c>
      <c r="H11" s="68">
        <f t="shared" si="3"/>
        <v>1.9450000000000016</v>
      </c>
      <c r="I11" s="68">
        <f t="shared" si="3"/>
        <v>-1.3355000000000019</v>
      </c>
      <c r="J11" s="68">
        <f t="shared" si="9"/>
        <v>0.87883750000000127</v>
      </c>
      <c r="K11" s="68">
        <f t="shared" si="4"/>
        <v>-0.31690475000000107</v>
      </c>
      <c r="L11" s="68">
        <f t="shared" si="5"/>
        <v>0.2211792625000002</v>
      </c>
      <c r="M11" s="68">
        <f t="shared" si="6"/>
        <v>1.3632571964285384E-2</v>
      </c>
    </row>
    <row r="12" spans="1:13">
      <c r="A12">
        <v>-2.6500000000000012</v>
      </c>
      <c r="B12">
        <f t="shared" si="2"/>
        <v>7.0651213060429499E-2</v>
      </c>
      <c r="C12">
        <f t="shared" si="7"/>
        <v>2.4313370508276644E-2</v>
      </c>
      <c r="E12">
        <v>1</v>
      </c>
      <c r="F12" s="68">
        <v>1</v>
      </c>
      <c r="G12" s="68">
        <f t="shared" si="8"/>
        <v>-1.6500000000000012</v>
      </c>
      <c r="H12" s="68">
        <f t="shared" si="3"/>
        <v>1.8612500000000018</v>
      </c>
      <c r="I12" s="68">
        <f t="shared" si="3"/>
        <v>-1.2403541666666693</v>
      </c>
      <c r="J12" s="68">
        <f t="shared" si="9"/>
        <v>0.81445859375000085</v>
      </c>
      <c r="K12" s="68">
        <f t="shared" si="4"/>
        <v>-0.27459216927083485</v>
      </c>
      <c r="L12" s="68">
        <f t="shared" si="5"/>
        <v>0.20640525106336771</v>
      </c>
      <c r="M12" s="68">
        <f t="shared" si="6"/>
        <v>2.4313370508276644E-2</v>
      </c>
    </row>
    <row r="13" spans="1:13">
      <c r="A13">
        <v>-2.6000000000000014</v>
      </c>
      <c r="B13">
        <f t="shared" si="2"/>
        <v>7.427357821433378E-2</v>
      </c>
      <c r="C13">
        <f t="shared" si="7"/>
        <v>3.4307042539682975E-2</v>
      </c>
      <c r="E13">
        <v>1</v>
      </c>
      <c r="F13" s="68">
        <v>1</v>
      </c>
      <c r="G13" s="68">
        <f t="shared" si="8"/>
        <v>-1.6000000000000014</v>
      </c>
      <c r="H13" s="68">
        <f t="shared" si="3"/>
        <v>1.7800000000000025</v>
      </c>
      <c r="I13" s="68">
        <f t="shared" si="3"/>
        <v>-1.1493333333333355</v>
      </c>
      <c r="J13" s="68">
        <f t="shared" si="9"/>
        <v>0.7547333333333357</v>
      </c>
      <c r="K13" s="68">
        <f t="shared" si="4"/>
        <v>-0.23538133333333378</v>
      </c>
      <c r="L13" s="68">
        <f t="shared" si="5"/>
        <v>0.19366835555555661</v>
      </c>
      <c r="M13" s="68">
        <f t="shared" si="6"/>
        <v>3.4307042539682975E-2</v>
      </c>
    </row>
    <row r="14" spans="1:13">
      <c r="A14">
        <v>-2.5500000000000016</v>
      </c>
      <c r="B14">
        <f t="shared" si="2"/>
        <v>7.808166600115303E-2</v>
      </c>
      <c r="C14">
        <f t="shared" si="7"/>
        <v>4.371166255719805E-2</v>
      </c>
      <c r="E14">
        <v>1</v>
      </c>
      <c r="F14" s="68">
        <v>1</v>
      </c>
      <c r="G14" s="68">
        <f t="shared" si="8"/>
        <v>-1.5500000000000016</v>
      </c>
      <c r="H14" s="68">
        <f t="shared" si="3"/>
        <v>1.7012500000000026</v>
      </c>
      <c r="I14" s="68">
        <f t="shared" si="3"/>
        <v>-1.0623125000000031</v>
      </c>
      <c r="J14" s="68">
        <f t="shared" si="9"/>
        <v>0.69945859375000152</v>
      </c>
      <c r="K14" s="68">
        <f t="shared" si="4"/>
        <v>-0.19904466406250143</v>
      </c>
      <c r="L14" s="68">
        <f t="shared" si="5"/>
        <v>0.18281922050781252</v>
      </c>
      <c r="M14" s="68">
        <f t="shared" si="6"/>
        <v>4.371166255719805E-2</v>
      </c>
    </row>
    <row r="15" spans="1:13">
      <c r="A15">
        <v>-2.5000000000000018</v>
      </c>
      <c r="B15">
        <f t="shared" si="2"/>
        <v>8.2084998623898647E-2</v>
      </c>
      <c r="C15">
        <f t="shared" si="7"/>
        <v>5.2618117559523503E-2</v>
      </c>
      <c r="E15">
        <v>1</v>
      </c>
      <c r="F15" s="68">
        <v>1</v>
      </c>
      <c r="G15" s="68">
        <f t="shared" si="8"/>
        <v>-1.5000000000000018</v>
      </c>
      <c r="H15" s="68">
        <f t="shared" si="3"/>
        <v>1.6250000000000027</v>
      </c>
      <c r="I15" s="68">
        <f t="shared" si="3"/>
        <v>-0.97916666666666963</v>
      </c>
      <c r="J15" s="68">
        <f t="shared" si="9"/>
        <v>0.64843750000000178</v>
      </c>
      <c r="K15" s="68">
        <f t="shared" si="4"/>
        <v>-0.16536458333333448</v>
      </c>
      <c r="L15" s="68">
        <f t="shared" si="5"/>
        <v>0.17371961805555586</v>
      </c>
      <c r="M15" s="68">
        <f t="shared" si="6"/>
        <v>5.2618117559523503E-2</v>
      </c>
    </row>
    <row r="16" spans="1:13">
      <c r="A16">
        <v>-2.450000000000002</v>
      </c>
      <c r="B16">
        <f t="shared" si="2"/>
        <v>8.6293586499370342E-2</v>
      </c>
      <c r="C16">
        <f t="shared" si="7"/>
        <v>6.1110651055772194E-2</v>
      </c>
      <c r="E16">
        <v>1</v>
      </c>
      <c r="F16" s="68">
        <v>1</v>
      </c>
      <c r="G16" s="68">
        <f t="shared" si="8"/>
        <v>-1.450000000000002</v>
      </c>
      <c r="H16" s="68">
        <f t="shared" si="3"/>
        <v>1.5512500000000027</v>
      </c>
      <c r="I16" s="68">
        <f t="shared" si="3"/>
        <v>-0.8997708333333363</v>
      </c>
      <c r="J16" s="68">
        <f t="shared" si="9"/>
        <v>0.60147942708333502</v>
      </c>
      <c r="K16" s="68">
        <f t="shared" si="4"/>
        <v>-0.13413320052083455</v>
      </c>
      <c r="L16" s="68">
        <f t="shared" si="5"/>
        <v>0.16624195575086825</v>
      </c>
      <c r="M16" s="68">
        <f t="shared" si="6"/>
        <v>6.1110651055772194E-2</v>
      </c>
    </row>
    <row r="17" spans="1:13">
      <c r="A17">
        <v>-2.4000000000000021</v>
      </c>
      <c r="B17">
        <f t="shared" si="2"/>
        <v>9.0717953289412304E-2</v>
      </c>
      <c r="C17">
        <f t="shared" si="7"/>
        <v>6.9267382857142831E-2</v>
      </c>
      <c r="E17">
        <v>1</v>
      </c>
      <c r="F17" s="68">
        <v>1</v>
      </c>
      <c r="G17" s="68">
        <f t="shared" si="8"/>
        <v>-1.4000000000000021</v>
      </c>
      <c r="H17" s="68">
        <f t="shared" si="3"/>
        <v>1.4800000000000031</v>
      </c>
      <c r="I17" s="68">
        <f t="shared" si="3"/>
        <v>-0.82400000000000295</v>
      </c>
      <c r="J17" s="68">
        <f t="shared" si="9"/>
        <v>0.55840000000000201</v>
      </c>
      <c r="K17" s="68">
        <f t="shared" si="4"/>
        <v>-0.10515200000000091</v>
      </c>
      <c r="L17" s="68">
        <f t="shared" si="5"/>
        <v>0.16026880000000054</v>
      </c>
      <c r="M17" s="68">
        <f t="shared" si="6"/>
        <v>6.9267382857142831E-2</v>
      </c>
    </row>
    <row r="18" spans="1:13">
      <c r="A18">
        <v>-2.3500000000000023</v>
      </c>
      <c r="B18">
        <f t="shared" si="2"/>
        <v>9.5369162215549405E-2</v>
      </c>
      <c r="C18">
        <f t="shared" si="7"/>
        <v>7.7160805431082266E-2</v>
      </c>
      <c r="E18">
        <v>1</v>
      </c>
      <c r="F18" s="68">
        <v>1</v>
      </c>
      <c r="G18" s="68">
        <f t="shared" si="8"/>
        <v>-1.3500000000000023</v>
      </c>
      <c r="H18" s="68">
        <f t="shared" si="3"/>
        <v>1.411250000000003</v>
      </c>
      <c r="I18" s="68">
        <f t="shared" si="3"/>
        <v>-0.75172916666666989</v>
      </c>
      <c r="J18" s="68">
        <f t="shared" si="9"/>
        <v>0.51902109375000172</v>
      </c>
      <c r="K18" s="68">
        <f t="shared" si="4"/>
        <v>-7.8231528645834492E-2</v>
      </c>
      <c r="L18" s="68">
        <f t="shared" si="5"/>
        <v>0.15569241512586826</v>
      </c>
      <c r="M18" s="68">
        <f t="shared" si="6"/>
        <v>7.7160805431082266E-2</v>
      </c>
    </row>
    <row r="19" spans="1:13">
      <c r="A19">
        <v>-2.3000000000000025</v>
      </c>
      <c r="B19">
        <f t="shared" si="2"/>
        <v>0.10025884372280348</v>
      </c>
      <c r="C19">
        <f t="shared" si="7"/>
        <v>8.485825759920583E-2</v>
      </c>
      <c r="E19">
        <v>1</v>
      </c>
      <c r="F19" s="68">
        <v>1</v>
      </c>
      <c r="G19" s="68">
        <f t="shared" si="8"/>
        <v>-1.3000000000000025</v>
      </c>
      <c r="H19" s="68">
        <f t="shared" si="3"/>
        <v>1.3450000000000033</v>
      </c>
      <c r="I19" s="68">
        <f t="shared" si="3"/>
        <v>-0.68283333333333696</v>
      </c>
      <c r="J19" s="68">
        <f t="shared" si="9"/>
        <v>0.48317083333333488</v>
      </c>
      <c r="K19" s="68">
        <f t="shared" si="4"/>
        <v>-5.3191083333334666E-2</v>
      </c>
      <c r="L19" s="68">
        <f t="shared" si="5"/>
        <v>0.15241431805555555</v>
      </c>
      <c r="M19" s="68">
        <f t="shared" si="6"/>
        <v>8.485825759920583E-2</v>
      </c>
    </row>
    <row r="20" spans="1:13">
      <c r="A20">
        <v>-2.2500000000000027</v>
      </c>
      <c r="B20">
        <f t="shared" si="2"/>
        <v>0.10539922456186405</v>
      </c>
      <c r="C20">
        <f t="shared" si="7"/>
        <v>9.2422376360211764E-2</v>
      </c>
      <c r="E20">
        <v>1</v>
      </c>
      <c r="F20" s="68">
        <v>1</v>
      </c>
      <c r="G20" s="68">
        <f t="shared" si="8"/>
        <v>-1.2500000000000027</v>
      </c>
      <c r="H20" s="68">
        <f t="shared" si="3"/>
        <v>1.2812500000000036</v>
      </c>
      <c r="I20" s="68">
        <f t="shared" si="3"/>
        <v>-0.61718750000000333</v>
      </c>
      <c r="J20" s="68">
        <f t="shared" si="9"/>
        <v>0.45068359375000178</v>
      </c>
      <c r="K20" s="68">
        <f t="shared" si="4"/>
        <v>-2.9858398437501099E-2</v>
      </c>
      <c r="L20" s="68">
        <f t="shared" si="5"/>
        <v>0.15034484863281269</v>
      </c>
      <c r="M20" s="68">
        <f t="shared" si="6"/>
        <v>9.2422376360211764E-2</v>
      </c>
    </row>
    <row r="21" spans="1:13">
      <c r="A21">
        <v>-2.2000000000000028</v>
      </c>
      <c r="B21">
        <f t="shared" si="2"/>
        <v>0.11080315836233356</v>
      </c>
      <c r="C21">
        <f t="shared" si="7"/>
        <v>9.9911527619047064E-2</v>
      </c>
      <c r="E21">
        <v>1</v>
      </c>
      <c r="F21" s="68">
        <v>1</v>
      </c>
      <c r="G21" s="68">
        <f t="shared" si="8"/>
        <v>-1.2000000000000028</v>
      </c>
      <c r="H21" s="68">
        <f t="shared" si="3"/>
        <v>1.2200000000000033</v>
      </c>
      <c r="I21" s="68">
        <f t="shared" si="3"/>
        <v>-0.55466666666667019</v>
      </c>
      <c r="J21" s="68">
        <f t="shared" si="9"/>
        <v>0.42140000000000144</v>
      </c>
      <c r="K21" s="68">
        <f t="shared" si="4"/>
        <v>-8.0693333333346495E-3</v>
      </c>
      <c r="L21" s="68">
        <f t="shared" si="5"/>
        <v>0.14940275555555543</v>
      </c>
      <c r="M21" s="68">
        <f t="shared" si="6"/>
        <v>9.9911527619047064E-2</v>
      </c>
    </row>
    <row r="22" spans="1:13">
      <c r="A22">
        <v>-2.150000000000003</v>
      </c>
      <c r="B22">
        <f t="shared" si="2"/>
        <v>0.1164841577734966</v>
      </c>
      <c r="C22">
        <f t="shared" si="7"/>
        <v>0.10738021660357722</v>
      </c>
      <c r="E22">
        <v>1</v>
      </c>
      <c r="F22" s="68">
        <v>1</v>
      </c>
      <c r="G22" s="68">
        <f t="shared" si="8"/>
        <v>-1.150000000000003</v>
      </c>
      <c r="H22" s="68">
        <f t="shared" si="3"/>
        <v>1.1612500000000034</v>
      </c>
      <c r="I22" s="68">
        <f t="shared" si="3"/>
        <v>-0.49514583333333673</v>
      </c>
      <c r="J22" s="68">
        <f t="shared" si="9"/>
        <v>0.3951669270833349</v>
      </c>
      <c r="K22" s="68">
        <f t="shared" si="4"/>
        <v>1.233244010416551E-2</v>
      </c>
      <c r="L22" s="68">
        <f t="shared" si="5"/>
        <v>0.14951479793836805</v>
      </c>
      <c r="M22" s="68">
        <f t="shared" si="6"/>
        <v>0.10738021660357722</v>
      </c>
    </row>
    <row r="23" spans="1:13">
      <c r="A23">
        <v>-2.1000000000000032</v>
      </c>
      <c r="B23">
        <f t="shared" si="2"/>
        <v>0.12245642825298152</v>
      </c>
      <c r="C23">
        <f t="shared" si="7"/>
        <v>0.11487947874999958</v>
      </c>
      <c r="E23">
        <v>1</v>
      </c>
      <c r="F23" s="68">
        <v>1</v>
      </c>
      <c r="G23" s="68">
        <f t="shared" si="8"/>
        <v>-1.1000000000000032</v>
      </c>
      <c r="H23" s="68">
        <f t="shared" si="3"/>
        <v>1.1050000000000035</v>
      </c>
      <c r="I23" s="68">
        <f t="shared" si="3"/>
        <v>-0.43850000000000344</v>
      </c>
      <c r="J23" s="68">
        <f t="shared" si="9"/>
        <v>0.37183750000000149</v>
      </c>
      <c r="K23" s="68">
        <f t="shared" si="4"/>
        <v>3.1495749999998879E-2</v>
      </c>
      <c r="L23" s="68">
        <f t="shared" si="5"/>
        <v>0.15061536249999996</v>
      </c>
      <c r="M23" s="68">
        <f t="shared" si="6"/>
        <v>0.11487947874999958</v>
      </c>
    </row>
    <row r="24" spans="1:13">
      <c r="A24">
        <v>-2.0500000000000034</v>
      </c>
      <c r="B24">
        <f t="shared" si="2"/>
        <v>0.12873490358780379</v>
      </c>
      <c r="C24">
        <f t="shared" si="7"/>
        <v>0.12245725183826189</v>
      </c>
      <c r="E24">
        <v>1</v>
      </c>
      <c r="F24" s="68">
        <v>1</v>
      </c>
      <c r="G24" s="68">
        <f t="shared" si="8"/>
        <v>-1.0500000000000034</v>
      </c>
      <c r="H24" s="68">
        <f t="shared" si="3"/>
        <v>1.0512500000000036</v>
      </c>
      <c r="I24" s="68">
        <f t="shared" si="3"/>
        <v>-0.38460416666667041</v>
      </c>
      <c r="J24" s="68">
        <f t="shared" si="9"/>
        <v>0.3512710937500011</v>
      </c>
      <c r="K24" s="68">
        <f t="shared" si="4"/>
        <v>4.9562236979165231E-2</v>
      </c>
      <c r="L24" s="68">
        <f t="shared" si="5"/>
        <v>0.15264609637586765</v>
      </c>
      <c r="M24" s="68">
        <f t="shared" si="6"/>
        <v>0.12245725183826189</v>
      </c>
    </row>
    <row r="25" spans="1:13">
      <c r="A25">
        <v>-2.0000000000000036</v>
      </c>
      <c r="B25">
        <f t="shared" si="2"/>
        <v>0.1353352832366122</v>
      </c>
      <c r="C25">
        <f t="shared" si="7"/>
        <v>0.13015873015872967</v>
      </c>
      <c r="E25">
        <v>1</v>
      </c>
      <c r="F25" s="68">
        <v>1</v>
      </c>
      <c r="G25" s="68">
        <f t="shared" si="8"/>
        <v>-1.0000000000000036</v>
      </c>
      <c r="H25" s="68">
        <f t="shared" si="3"/>
        <v>1.0000000000000036</v>
      </c>
      <c r="I25" s="68">
        <f t="shared" si="3"/>
        <v>-0.33333333333333681</v>
      </c>
      <c r="J25" s="68">
        <f t="shared" si="9"/>
        <v>0.33333333333333459</v>
      </c>
      <c r="K25" s="68">
        <f t="shared" si="4"/>
        <v>6.6666666666665542E-2</v>
      </c>
      <c r="L25" s="68">
        <f t="shared" si="5"/>
        <v>0.15555555555555539</v>
      </c>
      <c r="M25" s="68">
        <f t="shared" si="6"/>
        <v>0.13015873015872967</v>
      </c>
    </row>
    <row r="26" spans="1:13">
      <c r="A26">
        <v>-1.9500000000000035</v>
      </c>
      <c r="B26">
        <f t="shared" si="2"/>
        <v>0.14227407158651306</v>
      </c>
      <c r="C26">
        <f t="shared" si="7"/>
        <v>0.13802670149134982</v>
      </c>
      <c r="E26">
        <v>1</v>
      </c>
      <c r="F26" s="68">
        <v>1</v>
      </c>
      <c r="G26" s="68">
        <f t="shared" si="8"/>
        <v>-0.95000000000000351</v>
      </c>
      <c r="H26" s="68">
        <f t="shared" si="3"/>
        <v>0.95125000000000326</v>
      </c>
      <c r="I26" s="68">
        <f t="shared" si="3"/>
        <v>-0.28456250000000338</v>
      </c>
      <c r="J26" s="68">
        <f t="shared" si="9"/>
        <v>0.31789609375000094</v>
      </c>
      <c r="K26" s="68">
        <f t="shared" si="4"/>
        <v>8.2937242187498844E-2</v>
      </c>
      <c r="L26" s="68">
        <f t="shared" si="5"/>
        <v>0.15929886894531214</v>
      </c>
      <c r="M26" s="68">
        <f t="shared" si="6"/>
        <v>0.13802670149134982</v>
      </c>
    </row>
    <row r="27" spans="1:13">
      <c r="A27">
        <v>-1.9000000000000035</v>
      </c>
      <c r="B27">
        <f t="shared" si="2"/>
        <v>0.14956861922263454</v>
      </c>
      <c r="C27">
        <f t="shared" si="7"/>
        <v>0.14610186767857092</v>
      </c>
      <c r="E27">
        <v>1</v>
      </c>
      <c r="F27" s="68">
        <v>1</v>
      </c>
      <c r="G27" s="68">
        <f t="shared" si="8"/>
        <v>-0.90000000000000346</v>
      </c>
      <c r="H27" s="68">
        <f t="shared" si="3"/>
        <v>0.90500000000000314</v>
      </c>
      <c r="I27" s="68">
        <f t="shared" si="3"/>
        <v>-0.23816666666666975</v>
      </c>
      <c r="J27" s="68">
        <f t="shared" si="9"/>
        <v>0.30483750000000087</v>
      </c>
      <c r="K27" s="68">
        <f t="shared" si="4"/>
        <v>9.8495916666665656E-2</v>
      </c>
      <c r="L27" s="68">
        <f t="shared" si="5"/>
        <v>0.16383741805555527</v>
      </c>
      <c r="M27" s="68">
        <f t="shared" si="6"/>
        <v>0.14610186767857092</v>
      </c>
    </row>
    <row r="28" spans="1:13">
      <c r="A28">
        <v>-1.8500000000000034</v>
      </c>
      <c r="B28">
        <f t="shared" si="2"/>
        <v>0.15723716631362708</v>
      </c>
      <c r="C28">
        <f t="shared" si="7"/>
        <v>0.1544231495732572</v>
      </c>
      <c r="E28">
        <v>1</v>
      </c>
      <c r="F28" s="68">
        <v>1</v>
      </c>
      <c r="G28" s="68">
        <f t="shared" si="8"/>
        <v>-0.85000000000000342</v>
      </c>
      <c r="H28" s="68">
        <f t="shared" si="3"/>
        <v>0.86125000000000296</v>
      </c>
      <c r="I28" s="68">
        <f t="shared" si="3"/>
        <v>-0.1940208333333362</v>
      </c>
      <c r="J28" s="68">
        <f t="shared" si="9"/>
        <v>0.2940419270833341</v>
      </c>
      <c r="K28" s="68">
        <f t="shared" si="4"/>
        <v>0.11345870572916575</v>
      </c>
      <c r="L28" s="68">
        <f t="shared" si="5"/>
        <v>0.16913853231336776</v>
      </c>
      <c r="M28" s="68">
        <f t="shared" si="6"/>
        <v>0.1544231495732572</v>
      </c>
    </row>
    <row r="29" spans="1:13">
      <c r="A29">
        <v>-1.8000000000000034</v>
      </c>
      <c r="B29">
        <f t="shared" si="2"/>
        <v>0.16529888822158598</v>
      </c>
      <c r="C29">
        <f t="shared" si="7"/>
        <v>0.16302797714285666</v>
      </c>
      <c r="E29">
        <v>1</v>
      </c>
      <c r="F29" s="68">
        <v>1</v>
      </c>
      <c r="G29" s="68">
        <f t="shared" si="8"/>
        <v>-0.80000000000000338</v>
      </c>
      <c r="H29" s="68">
        <f t="shared" si="3"/>
        <v>0.82000000000000273</v>
      </c>
      <c r="I29" s="68">
        <f t="shared" si="3"/>
        <v>-0.15200000000000269</v>
      </c>
      <c r="J29" s="68">
        <f t="shared" si="9"/>
        <v>0.2854000000000006</v>
      </c>
      <c r="K29" s="68">
        <f t="shared" si="4"/>
        <v>0.12793599999999913</v>
      </c>
      <c r="L29" s="68">
        <f t="shared" si="5"/>
        <v>0.17517519999999967</v>
      </c>
      <c r="M29" s="68">
        <f t="shared" si="6"/>
        <v>0.16302797714285666</v>
      </c>
    </row>
    <row r="30" spans="1:13">
      <c r="A30">
        <v>-1.7500000000000033</v>
      </c>
      <c r="B30">
        <f t="shared" si="2"/>
        <v>0.17377394345044456</v>
      </c>
      <c r="C30">
        <f t="shared" si="7"/>
        <v>0.17195256551106705</v>
      </c>
      <c r="E30">
        <v>1</v>
      </c>
      <c r="F30" s="68">
        <v>1</v>
      </c>
      <c r="G30" s="68">
        <f t="shared" si="8"/>
        <v>-0.75000000000000333</v>
      </c>
      <c r="H30" s="68">
        <f t="shared" si="3"/>
        <v>0.78125000000000244</v>
      </c>
      <c r="I30" s="68">
        <f t="shared" si="3"/>
        <v>-0.11197916666666929</v>
      </c>
      <c r="J30" s="68">
        <f t="shared" si="9"/>
        <v>0.27880859375000033</v>
      </c>
      <c r="K30" s="68">
        <f t="shared" si="4"/>
        <v>0.14203287760416569</v>
      </c>
      <c r="L30" s="68">
        <f t="shared" si="5"/>
        <v>0.18192579481336754</v>
      </c>
      <c r="M30" s="68">
        <f t="shared" si="6"/>
        <v>0.17195256551106705</v>
      </c>
    </row>
    <row r="31" spans="1:13">
      <c r="A31">
        <v>-1.7000000000000033</v>
      </c>
      <c r="B31">
        <f t="shared" si="2"/>
        <v>0.18268352405273405</v>
      </c>
      <c r="C31">
        <f t="shared" si="7"/>
        <v>0.1812321777182534</v>
      </c>
      <c r="E31">
        <v>1</v>
      </c>
      <c r="F31" s="68">
        <v>1</v>
      </c>
      <c r="G31" s="68">
        <f t="shared" si="8"/>
        <v>-0.70000000000000329</v>
      </c>
      <c r="H31" s="68">
        <f t="shared" si="3"/>
        <v>0.74500000000000233</v>
      </c>
      <c r="I31" s="68">
        <f t="shared" si="3"/>
        <v>-7.3833333333335749E-2</v>
      </c>
      <c r="J31" s="68">
        <f t="shared" si="9"/>
        <v>0.27417083333333359</v>
      </c>
      <c r="K31" s="68">
        <f t="shared" si="4"/>
        <v>0.1558494166666658</v>
      </c>
      <c r="L31" s="68">
        <f t="shared" si="5"/>
        <v>0.18937381805555509</v>
      </c>
      <c r="M31" s="68">
        <f t="shared" si="6"/>
        <v>0.1812321777182534</v>
      </c>
    </row>
    <row r="32" spans="1:13">
      <c r="A32">
        <v>-1.6500000000000032</v>
      </c>
      <c r="B32">
        <f t="shared" si="2"/>
        <v>0.1920499086207535</v>
      </c>
      <c r="C32">
        <f t="shared" si="7"/>
        <v>0.1909013749818633</v>
      </c>
      <c r="E32">
        <v>1</v>
      </c>
      <c r="F32" s="68">
        <v>1</v>
      </c>
      <c r="G32" s="68">
        <f t="shared" si="8"/>
        <v>-0.65000000000000324</v>
      </c>
      <c r="H32" s="68">
        <f t="shared" si="3"/>
        <v>0.71125000000000216</v>
      </c>
      <c r="I32" s="68">
        <f t="shared" si="3"/>
        <v>-3.7437500000002233E-2</v>
      </c>
      <c r="J32" s="68">
        <f t="shared" si="9"/>
        <v>0.27139609375000023</v>
      </c>
      <c r="K32" s="68">
        <f t="shared" si="4"/>
        <v>0.16948100781249922</v>
      </c>
      <c r="L32" s="68">
        <f t="shared" si="5"/>
        <v>0.19750765644531204</v>
      </c>
      <c r="M32" s="68">
        <f t="shared" si="6"/>
        <v>0.1909013749818633</v>
      </c>
    </row>
    <row r="33" spans="1:13">
      <c r="A33">
        <v>-1.6000000000000032</v>
      </c>
      <c r="B33">
        <f t="shared" si="2"/>
        <v>0.20189651799465477</v>
      </c>
      <c r="C33">
        <f t="shared" si="7"/>
        <v>0.2009942552380945</v>
      </c>
      <c r="E33">
        <v>1</v>
      </c>
      <c r="F33" s="68">
        <v>1</v>
      </c>
      <c r="G33" s="68">
        <f t="shared" si="8"/>
        <v>-0.6000000000000032</v>
      </c>
      <c r="H33" s="68">
        <f t="shared" si="3"/>
        <v>0.68000000000000194</v>
      </c>
      <c r="I33" s="68">
        <f t="shared" si="3"/>
        <v>-2.6666666666689265E-3</v>
      </c>
      <c r="J33" s="68">
        <f t="shared" si="9"/>
        <v>0.27039999999999992</v>
      </c>
      <c r="K33" s="68">
        <f t="shared" si="4"/>
        <v>0.18301866666666572</v>
      </c>
      <c r="L33" s="68">
        <f t="shared" si="5"/>
        <v>0.20632035555555489</v>
      </c>
      <c r="M33" s="68">
        <f t="shared" si="6"/>
        <v>0.2009942552380945</v>
      </c>
    </row>
    <row r="34" spans="1:13">
      <c r="A34">
        <v>-1.5500000000000032</v>
      </c>
      <c r="B34">
        <f t="shared" si="2"/>
        <v>0.21224797382674238</v>
      </c>
      <c r="C34">
        <f t="shared" si="7"/>
        <v>0.21154468074606197</v>
      </c>
      <c r="E34">
        <v>1</v>
      </c>
      <c r="F34" s="68">
        <v>1</v>
      </c>
      <c r="G34" s="68">
        <f t="shared" si="8"/>
        <v>-0.55000000000000315</v>
      </c>
      <c r="H34" s="68">
        <f t="shared" si="3"/>
        <v>0.65125000000000166</v>
      </c>
      <c r="I34" s="68">
        <f t="shared" si="3"/>
        <v>3.0604166666664545E-2</v>
      </c>
      <c r="J34" s="68">
        <f t="shared" si="9"/>
        <v>0.27110442708333315</v>
      </c>
      <c r="K34" s="68">
        <f t="shared" si="4"/>
        <v>0.19654934635416571</v>
      </c>
      <c r="L34" s="68">
        <f t="shared" si="5"/>
        <v>0.21580940887586733</v>
      </c>
      <c r="M34" s="68">
        <f t="shared" si="6"/>
        <v>0.21154468074606197</v>
      </c>
    </row>
    <row r="35" spans="1:13">
      <c r="A35">
        <v>-1.5000000000000031</v>
      </c>
      <c r="B35">
        <f t="shared" si="2"/>
        <v>0.22313016014842912</v>
      </c>
      <c r="C35">
        <f t="shared" si="7"/>
        <v>0.22258649553571366</v>
      </c>
      <c r="E35">
        <v>1</v>
      </c>
      <c r="F35" s="68">
        <v>1</v>
      </c>
      <c r="G35" s="68">
        <f t="shared" si="8"/>
        <v>-0.50000000000000311</v>
      </c>
      <c r="H35" s="68">
        <f t="shared" si="3"/>
        <v>0.62500000000000155</v>
      </c>
      <c r="I35" s="68">
        <f t="shared" si="3"/>
        <v>6.2499999999998113E-2</v>
      </c>
      <c r="J35" s="68">
        <f t="shared" si="9"/>
        <v>0.27343749999999989</v>
      </c>
      <c r="K35" s="68">
        <f t="shared" si="4"/>
        <v>0.21015624999999924</v>
      </c>
      <c r="L35" s="68">
        <f t="shared" si="5"/>
        <v>0.22597656249999942</v>
      </c>
      <c r="M35" s="68">
        <f t="shared" si="6"/>
        <v>0.22258649553571366</v>
      </c>
    </row>
    <row r="36" spans="1:13">
      <c r="A36">
        <v>-1.4500000000000031</v>
      </c>
      <c r="B36">
        <f t="shared" si="2"/>
        <v>0.23457028809379693</v>
      </c>
      <c r="C36">
        <f t="shared" si="7"/>
        <v>0.23415373348074697</v>
      </c>
      <c r="E36">
        <v>1</v>
      </c>
      <c r="F36" s="68">
        <v>1</v>
      </c>
      <c r="G36" s="68">
        <f t="shared" si="8"/>
        <v>-0.45000000000000306</v>
      </c>
      <c r="H36" s="68">
        <f t="shared" si="3"/>
        <v>0.60125000000000139</v>
      </c>
      <c r="I36" s="68">
        <f t="shared" si="3"/>
        <v>9.3145833333331485E-2</v>
      </c>
      <c r="J36" s="68">
        <f t="shared" si="9"/>
        <v>0.27733359374999966</v>
      </c>
      <c r="K36" s="68">
        <f t="shared" si="4"/>
        <v>0.22391914322916576</v>
      </c>
      <c r="L36" s="68">
        <f t="shared" si="5"/>
        <v>0.2368276354383673</v>
      </c>
      <c r="M36" s="68">
        <f t="shared" si="6"/>
        <v>0.23415373348074697</v>
      </c>
    </row>
    <row r="37" spans="1:13">
      <c r="A37">
        <v>-1.400000000000003</v>
      </c>
      <c r="B37">
        <f t="shared" si="2"/>
        <v>0.24659696394160574</v>
      </c>
      <c r="C37">
        <f t="shared" si="7"/>
        <v>0.24628081777777699</v>
      </c>
      <c r="E37">
        <v>1</v>
      </c>
      <c r="F37" s="68">
        <v>1</v>
      </c>
      <c r="G37" s="68">
        <f t="shared" si="8"/>
        <v>-0.40000000000000302</v>
      </c>
      <c r="H37" s="68">
        <f t="shared" si="3"/>
        <v>0.58000000000000118</v>
      </c>
      <c r="I37" s="68">
        <f t="shared" si="3"/>
        <v>0.12266666666666493</v>
      </c>
      <c r="J37" s="68">
        <f t="shared" si="9"/>
        <v>0.28273333333333295</v>
      </c>
      <c r="K37" s="68">
        <f t="shared" si="4"/>
        <v>0.2379146666666658</v>
      </c>
      <c r="L37" s="68">
        <f t="shared" si="5"/>
        <v>0.24837235555555481</v>
      </c>
      <c r="M37" s="68">
        <f t="shared" si="6"/>
        <v>0.24628081777777699</v>
      </c>
    </row>
    <row r="38" spans="1:13">
      <c r="A38">
        <v>-1.350000000000003</v>
      </c>
      <c r="B38">
        <f t="shared" si="2"/>
        <v>0.25924026064589073</v>
      </c>
      <c r="C38">
        <f t="shared" si="7"/>
        <v>0.25900275261300149</v>
      </c>
      <c r="E38">
        <v>1</v>
      </c>
      <c r="F38" s="68">
        <v>1</v>
      </c>
      <c r="G38" s="68">
        <f t="shared" si="8"/>
        <v>-0.35000000000000298</v>
      </c>
      <c r="H38" s="68">
        <f t="shared" si="3"/>
        <v>0.56125000000000103</v>
      </c>
      <c r="I38" s="68">
        <f t="shared" si="3"/>
        <v>0.15118749999999831</v>
      </c>
      <c r="J38" s="68">
        <f t="shared" si="9"/>
        <v>0.28958359374999953</v>
      </c>
      <c r="K38" s="68">
        <f t="shared" si="4"/>
        <v>0.25221664843749914</v>
      </c>
      <c r="L38" s="68">
        <f t="shared" si="5"/>
        <v>0.26062421113281176</v>
      </c>
      <c r="M38" s="68">
        <f t="shared" si="6"/>
        <v>0.25900275261300149</v>
      </c>
    </row>
    <row r="39" spans="1:13">
      <c r="A39">
        <v>-1.3000000000000029</v>
      </c>
      <c r="B39">
        <f t="shared" si="2"/>
        <v>0.27253179303401182</v>
      </c>
      <c r="C39">
        <f t="shared" si="7"/>
        <v>0.27235530779761824</v>
      </c>
      <c r="E39">
        <v>1</v>
      </c>
      <c r="F39" s="68">
        <v>1</v>
      </c>
      <c r="G39" s="68">
        <f t="shared" si="8"/>
        <v>-0.30000000000000293</v>
      </c>
      <c r="H39" s="68">
        <f t="shared" si="3"/>
        <v>0.54500000000000093</v>
      </c>
      <c r="I39" s="68">
        <f t="shared" si="3"/>
        <v>0.17883333333333173</v>
      </c>
      <c r="J39" s="68">
        <f t="shared" si="9"/>
        <v>0.29783749999999948</v>
      </c>
      <c r="K39" s="68">
        <f t="shared" si="4"/>
        <v>0.2668964166666658</v>
      </c>
      <c r="L39" s="68">
        <f t="shared" si="5"/>
        <v>0.27360031805555479</v>
      </c>
      <c r="M39" s="68">
        <f t="shared" si="6"/>
        <v>0.27235530779761824</v>
      </c>
    </row>
    <row r="40" spans="1:13">
      <c r="A40">
        <v>-1.2500000000000029</v>
      </c>
      <c r="B40">
        <f t="shared" si="2"/>
        <v>0.28650479686018926</v>
      </c>
      <c r="C40">
        <f t="shared" si="7"/>
        <v>0.28637519715324194</v>
      </c>
      <c r="E40">
        <v>1</v>
      </c>
      <c r="F40" s="68">
        <v>1</v>
      </c>
      <c r="G40" s="68">
        <f t="shared" si="8"/>
        <v>-0.25000000000000289</v>
      </c>
      <c r="H40" s="68">
        <f t="shared" si="3"/>
        <v>0.53125000000000067</v>
      </c>
      <c r="I40" s="68">
        <f t="shared" si="3"/>
        <v>0.20572916666666513</v>
      </c>
      <c r="J40" s="68">
        <f t="shared" si="9"/>
        <v>0.3074544270833327</v>
      </c>
      <c r="K40" s="68">
        <f t="shared" si="4"/>
        <v>0.28202311197916574</v>
      </c>
      <c r="L40" s="68">
        <f t="shared" si="5"/>
        <v>0.28732130262586719</v>
      </c>
      <c r="M40" s="68">
        <f t="shared" si="6"/>
        <v>0.28637519715324194</v>
      </c>
    </row>
    <row r="41" spans="1:13">
      <c r="A41">
        <v>-1.2000000000000028</v>
      </c>
      <c r="B41">
        <f t="shared" si="2"/>
        <v>0.30119421191220125</v>
      </c>
      <c r="C41">
        <f t="shared" si="7"/>
        <v>0.30110025142857061</v>
      </c>
      <c r="E41">
        <v>1</v>
      </c>
      <c r="F41" s="68">
        <v>1</v>
      </c>
      <c r="G41" s="68">
        <f t="shared" si="8"/>
        <v>-0.20000000000000284</v>
      </c>
      <c r="H41" s="68">
        <f t="shared" si="3"/>
        <v>0.52000000000000057</v>
      </c>
      <c r="I41" s="68">
        <f t="shared" si="3"/>
        <v>0.23199999999999854</v>
      </c>
      <c r="J41" s="68">
        <f t="shared" si="9"/>
        <v>0.31839999999999935</v>
      </c>
      <c r="K41" s="68">
        <f t="shared" si="4"/>
        <v>0.2976639999999991</v>
      </c>
      <c r="L41" s="68">
        <f t="shared" si="5"/>
        <v>0.30181119999999917</v>
      </c>
      <c r="M41" s="68">
        <f t="shared" si="6"/>
        <v>0.30110025142857061</v>
      </c>
    </row>
    <row r="42" spans="1:13">
      <c r="A42">
        <v>-1.1500000000000028</v>
      </c>
      <c r="B42">
        <f t="shared" si="2"/>
        <v>0.31663676937905233</v>
      </c>
      <c r="C42">
        <f t="shared" si="7"/>
        <v>0.31656958652855194</v>
      </c>
      <c r="E42">
        <v>1</v>
      </c>
      <c r="F42" s="68">
        <v>1</v>
      </c>
      <c r="G42" s="68">
        <f t="shared" si="8"/>
        <v>-0.1500000000000028</v>
      </c>
      <c r="H42" s="68">
        <f t="shared" si="3"/>
        <v>0.51125000000000043</v>
      </c>
      <c r="I42" s="68">
        <f t="shared" si="3"/>
        <v>0.25777083333333189</v>
      </c>
      <c r="J42" s="68">
        <f t="shared" si="9"/>
        <v>0.33064609374999926</v>
      </c>
      <c r="K42" s="68">
        <f t="shared" si="4"/>
        <v>0.31388478385416574</v>
      </c>
      <c r="L42" s="68">
        <f t="shared" si="5"/>
        <v>0.31709736825086715</v>
      </c>
      <c r="M42" s="68">
        <f t="shared" si="6"/>
        <v>0.31656958652855194</v>
      </c>
    </row>
    <row r="43" spans="1:13">
      <c r="A43">
        <v>-1.1000000000000028</v>
      </c>
      <c r="B43">
        <f t="shared" si="2"/>
        <v>0.33287108369807866</v>
      </c>
      <c r="C43">
        <f t="shared" si="7"/>
        <v>0.33282376783730061</v>
      </c>
      <c r="E43">
        <v>1</v>
      </c>
      <c r="F43" s="68">
        <v>1</v>
      </c>
      <c r="G43" s="68">
        <f t="shared" si="8"/>
        <v>-0.10000000000000275</v>
      </c>
      <c r="H43" s="68">
        <f t="shared" si="3"/>
        <v>0.50500000000000023</v>
      </c>
      <c r="I43" s="68">
        <f t="shared" si="3"/>
        <v>0.28316666666666523</v>
      </c>
      <c r="J43" s="68">
        <f t="shared" si="9"/>
        <v>0.34417083333333248</v>
      </c>
      <c r="K43" s="68">
        <f t="shared" si="4"/>
        <v>0.33074991666666564</v>
      </c>
      <c r="L43" s="68">
        <f t="shared" si="5"/>
        <v>0.33321041805555457</v>
      </c>
      <c r="M43" s="68">
        <f t="shared" si="6"/>
        <v>0.33282376783730061</v>
      </c>
    </row>
    <row r="44" spans="1:13">
      <c r="A44">
        <v>-1.0500000000000027</v>
      </c>
      <c r="B44">
        <f t="shared" si="2"/>
        <v>0.34993774911115438</v>
      </c>
      <c r="C44">
        <f t="shared" si="7"/>
        <v>0.34990497141601468</v>
      </c>
      <c r="E44">
        <v>1</v>
      </c>
      <c r="F44" s="68">
        <v>1</v>
      </c>
      <c r="G44" s="68">
        <f t="shared" si="8"/>
        <v>-5.0000000000002709E-2</v>
      </c>
      <c r="H44" s="68">
        <f t="shared" si="3"/>
        <v>0.50125000000000008</v>
      </c>
      <c r="I44" s="68">
        <f t="shared" si="3"/>
        <v>0.30831249999999866</v>
      </c>
      <c r="J44" s="68">
        <f t="shared" si="9"/>
        <v>0.35895859374999917</v>
      </c>
      <c r="K44" s="68">
        <f t="shared" si="4"/>
        <v>0.34832291406249904</v>
      </c>
      <c r="L44" s="68">
        <f t="shared" si="5"/>
        <v>0.35018415800781155</v>
      </c>
      <c r="M44" s="68">
        <f t="shared" si="6"/>
        <v>0.34990497141601468</v>
      </c>
    </row>
    <row r="45" spans="1:13">
      <c r="A45">
        <v>-1.0000000000000027</v>
      </c>
      <c r="B45">
        <f t="shared" si="2"/>
        <v>0.36787944117144133</v>
      </c>
      <c r="C45">
        <f t="shared" si="7"/>
        <v>0.36785714285714188</v>
      </c>
      <c r="E45">
        <v>1</v>
      </c>
      <c r="F45" s="68">
        <v>1</v>
      </c>
      <c r="G45" s="68">
        <f t="shared" si="8"/>
        <v>-2.6645352591003757E-15</v>
      </c>
      <c r="H45" s="68">
        <f t="shared" si="3"/>
        <v>0.5</v>
      </c>
      <c r="I45" s="68">
        <f t="shared" si="3"/>
        <v>0.33333333333333204</v>
      </c>
      <c r="J45" s="68">
        <f t="shared" si="9"/>
        <v>0.37499999999999917</v>
      </c>
      <c r="K45" s="68">
        <f t="shared" si="4"/>
        <v>0.3666666666666657</v>
      </c>
      <c r="L45" s="68">
        <f t="shared" si="5"/>
        <v>0.36805555555555458</v>
      </c>
      <c r="M45" s="68">
        <f t="shared" si="6"/>
        <v>0.36785714285714188</v>
      </c>
    </row>
    <row r="46" spans="1:13">
      <c r="A46">
        <v>-0.95000000000000262</v>
      </c>
      <c r="B46">
        <f t="shared" si="2"/>
        <v>0.38674102345450018</v>
      </c>
      <c r="C46">
        <f t="shared" si="7"/>
        <v>0.38672615457604681</v>
      </c>
      <c r="E46">
        <v>1</v>
      </c>
      <c r="F46" s="68">
        <v>1</v>
      </c>
      <c r="G46" s="68">
        <f t="shared" si="8"/>
        <v>4.999999999999738E-2</v>
      </c>
      <c r="H46" s="68">
        <f t="shared" si="3"/>
        <v>0.50124999999999986</v>
      </c>
      <c r="I46" s="68">
        <f t="shared" si="3"/>
        <v>0.35835416666666531</v>
      </c>
      <c r="J46" s="68">
        <f t="shared" si="9"/>
        <v>0.39229192708333233</v>
      </c>
      <c r="K46" s="68">
        <f t="shared" si="4"/>
        <v>0.38584375260416559</v>
      </c>
      <c r="L46" s="68">
        <f t="shared" si="5"/>
        <v>0.38686471356336699</v>
      </c>
      <c r="M46" s="68">
        <f t="shared" si="6"/>
        <v>0.38672615457604681</v>
      </c>
    </row>
    <row r="47" spans="1:13">
      <c r="A47">
        <v>-0.90000000000000258</v>
      </c>
      <c r="B47">
        <f t="shared" si="2"/>
        <v>0.40656965974059806</v>
      </c>
      <c r="C47">
        <f t="shared" si="7"/>
        <v>0.40655996232142738</v>
      </c>
      <c r="E47">
        <v>1</v>
      </c>
      <c r="F47" s="68">
        <v>1</v>
      </c>
      <c r="G47" s="68">
        <f t="shared" si="8"/>
        <v>9.9999999999997424E-2</v>
      </c>
      <c r="H47" s="68">
        <f t="shared" si="3"/>
        <v>0.50499999999999967</v>
      </c>
      <c r="I47" s="68">
        <f t="shared" si="3"/>
        <v>0.38349999999999862</v>
      </c>
      <c r="J47" s="68">
        <f t="shared" si="9"/>
        <v>0.41083749999999891</v>
      </c>
      <c r="K47" s="68">
        <f t="shared" si="4"/>
        <v>0.40591674999999883</v>
      </c>
      <c r="L47" s="68">
        <f t="shared" si="5"/>
        <v>0.40665486249999883</v>
      </c>
      <c r="M47" s="68">
        <f t="shared" si="6"/>
        <v>0.40655996232142738</v>
      </c>
    </row>
    <row r="48" spans="1:13">
      <c r="A48">
        <v>-0.85000000000000253</v>
      </c>
      <c r="B48">
        <f t="shared" si="2"/>
        <v>0.4274149319487256</v>
      </c>
      <c r="C48">
        <f t="shared" si="7"/>
        <v>0.42740876168573172</v>
      </c>
      <c r="E48">
        <v>1</v>
      </c>
      <c r="F48" s="68">
        <v>1</v>
      </c>
      <c r="G48" s="68">
        <f t="shared" si="8"/>
        <v>0.14999999999999747</v>
      </c>
      <c r="H48" s="68">
        <f t="shared" si="3"/>
        <v>0.51124999999999954</v>
      </c>
      <c r="I48" s="68">
        <f t="shared" si="3"/>
        <v>0.40889583333333196</v>
      </c>
      <c r="J48" s="68">
        <f t="shared" si="9"/>
        <v>0.4306460937499989</v>
      </c>
      <c r="K48" s="68">
        <f t="shared" si="4"/>
        <v>0.4269485494791655</v>
      </c>
      <c r="L48" s="68">
        <f t="shared" si="5"/>
        <v>0.42747236825086687</v>
      </c>
      <c r="M48" s="68">
        <f t="shared" si="6"/>
        <v>0.42740876168573172</v>
      </c>
    </row>
    <row r="49" spans="1:13">
      <c r="A49">
        <v>-0.80000000000000249</v>
      </c>
      <c r="B49">
        <f t="shared" si="2"/>
        <v>0.44932896411722045</v>
      </c>
      <c r="C49">
        <f t="shared" si="7"/>
        <v>0.44932514539682433</v>
      </c>
      <c r="E49">
        <v>1</v>
      </c>
      <c r="F49" s="68">
        <v>1</v>
      </c>
      <c r="G49" s="68">
        <f t="shared" si="8"/>
        <v>0.19999999999999751</v>
      </c>
      <c r="H49" s="68">
        <f t="shared" si="3"/>
        <v>0.51999999999999957</v>
      </c>
      <c r="I49" s="68">
        <f t="shared" si="3"/>
        <v>0.43466666666666542</v>
      </c>
      <c r="J49" s="68">
        <f t="shared" si="9"/>
        <v>0.45173333333333232</v>
      </c>
      <c r="K49" s="68">
        <f t="shared" si="4"/>
        <v>0.44900266666666561</v>
      </c>
      <c r="L49" s="68">
        <f t="shared" si="5"/>
        <v>0.4493667555555545</v>
      </c>
      <c r="M49" s="68">
        <f t="shared" si="6"/>
        <v>0.44932514539682433</v>
      </c>
    </row>
    <row r="50" spans="1:13">
      <c r="A50">
        <v>-0.75000000000000244</v>
      </c>
      <c r="B50">
        <f t="shared" si="2"/>
        <v>0.47236655274101358</v>
      </c>
      <c r="C50">
        <f t="shared" si="7"/>
        <v>0.47236426217215283</v>
      </c>
      <c r="E50">
        <v>1</v>
      </c>
      <c r="F50" s="68">
        <v>1</v>
      </c>
      <c r="G50" s="68">
        <f t="shared" si="8"/>
        <v>0.24999999999999756</v>
      </c>
      <c r="H50" s="68">
        <f t="shared" si="3"/>
        <v>0.53124999999999933</v>
      </c>
      <c r="I50" s="68">
        <f t="shared" si="3"/>
        <v>0.46093749999999867</v>
      </c>
      <c r="J50" s="68">
        <f t="shared" si="9"/>
        <v>0.47412109374999883</v>
      </c>
      <c r="K50" s="68">
        <f t="shared" si="4"/>
        <v>0.4721435546874988</v>
      </c>
      <c r="L50" s="68">
        <f t="shared" si="5"/>
        <v>0.47239074707031131</v>
      </c>
      <c r="M50" s="68">
        <f t="shared" si="6"/>
        <v>0.47236426217215283</v>
      </c>
    </row>
    <row r="51" spans="1:13">
      <c r="A51">
        <v>-0.7000000000000024</v>
      </c>
      <c r="B51">
        <f t="shared" si="2"/>
        <v>0.49658530379140831</v>
      </c>
      <c r="C51">
        <f t="shared" si="7"/>
        <v>0.49658397791666542</v>
      </c>
      <c r="E51">
        <v>1</v>
      </c>
      <c r="F51" s="68">
        <v>1</v>
      </c>
      <c r="G51" s="68">
        <f t="shared" si="8"/>
        <v>0.2999999999999976</v>
      </c>
      <c r="H51" s="68">
        <f t="shared" si="3"/>
        <v>0.54499999999999926</v>
      </c>
      <c r="I51" s="68">
        <f t="shared" si="3"/>
        <v>0.48783333333333201</v>
      </c>
      <c r="J51" s="68">
        <f t="shared" si="9"/>
        <v>0.49783749999999882</v>
      </c>
      <c r="K51" s="68">
        <f t="shared" si="4"/>
        <v>0.49643691666666545</v>
      </c>
      <c r="L51" s="68">
        <f t="shared" si="5"/>
        <v>0.49660031805555432</v>
      </c>
      <c r="M51" s="68">
        <f t="shared" si="6"/>
        <v>0.49658397791666542</v>
      </c>
    </row>
    <row r="52" spans="1:13">
      <c r="A52">
        <v>-0.65000000000000235</v>
      </c>
      <c r="B52">
        <f t="shared" si="2"/>
        <v>0.52204577676101482</v>
      </c>
      <c r="C52">
        <f t="shared" si="7"/>
        <v>0.5220450400457266</v>
      </c>
      <c r="E52">
        <v>1</v>
      </c>
      <c r="F52" s="68">
        <v>1</v>
      </c>
      <c r="G52" s="68">
        <f t="shared" si="8"/>
        <v>0.34999999999999765</v>
      </c>
      <c r="H52" s="68">
        <f t="shared" si="3"/>
        <v>0.56124999999999914</v>
      </c>
      <c r="I52" s="68">
        <f t="shared" si="3"/>
        <v>0.51547916666666527</v>
      </c>
      <c r="J52" s="68">
        <f t="shared" si="9"/>
        <v>0.52291692708333204</v>
      </c>
      <c r="K52" s="68">
        <f t="shared" si="4"/>
        <v>0.52195001822916531</v>
      </c>
      <c r="L52" s="68">
        <f t="shared" si="5"/>
        <v>0.5220547666883667</v>
      </c>
      <c r="M52" s="68">
        <f t="shared" si="6"/>
        <v>0.5220450400457266</v>
      </c>
    </row>
    <row r="53" spans="1:13">
      <c r="A53">
        <v>-0.60000000000000231</v>
      </c>
      <c r="B53">
        <f t="shared" si="2"/>
        <v>0.54881163609402517</v>
      </c>
      <c r="C53">
        <f t="shared" si="7"/>
        <v>0.54881124571428452</v>
      </c>
      <c r="E53">
        <v>1</v>
      </c>
      <c r="F53" s="68">
        <v>1</v>
      </c>
      <c r="G53" s="68">
        <f t="shared" si="8"/>
        <v>0.39999999999999769</v>
      </c>
      <c r="H53" s="68">
        <f t="shared" si="3"/>
        <v>0.57999999999999907</v>
      </c>
      <c r="I53" s="68">
        <f t="shared" si="3"/>
        <v>0.54399999999999871</v>
      </c>
      <c r="J53" s="68">
        <f t="shared" si="9"/>
        <v>0.54939999999999878</v>
      </c>
      <c r="K53" s="68">
        <f t="shared" si="4"/>
        <v>0.5487519999999988</v>
      </c>
      <c r="L53" s="68">
        <f t="shared" si="5"/>
        <v>0.54881679999999877</v>
      </c>
      <c r="M53" s="68">
        <f t="shared" si="6"/>
        <v>0.54881124571428452</v>
      </c>
    </row>
    <row r="54" spans="1:13">
      <c r="A54">
        <v>-0.55000000000000226</v>
      </c>
      <c r="B54">
        <f t="shared" si="2"/>
        <v>0.57694981038048543</v>
      </c>
      <c r="C54">
        <f t="shared" si="7"/>
        <v>0.57694961473353656</v>
      </c>
      <c r="E54">
        <v>1</v>
      </c>
      <c r="F54" s="68">
        <v>1</v>
      </c>
      <c r="G54" s="68">
        <f t="shared" si="8"/>
        <v>0.44999999999999774</v>
      </c>
      <c r="H54" s="68">
        <f t="shared" si="3"/>
        <v>0.60124999999999895</v>
      </c>
      <c r="I54" s="68">
        <f t="shared" si="3"/>
        <v>0.57352083333333193</v>
      </c>
      <c r="J54" s="68">
        <f t="shared" si="9"/>
        <v>0.57733359374999871</v>
      </c>
      <c r="K54" s="68">
        <f t="shared" si="4"/>
        <v>0.57691419010416534</v>
      </c>
      <c r="L54" s="68">
        <f t="shared" si="5"/>
        <v>0.57695263543836672</v>
      </c>
      <c r="M54" s="68">
        <f t="shared" si="6"/>
        <v>0.57694961473353656</v>
      </c>
    </row>
    <row r="55" spans="1:13">
      <c r="A55">
        <v>-0.50000000000000222</v>
      </c>
      <c r="B55">
        <f t="shared" si="2"/>
        <v>0.60653065971263209</v>
      </c>
      <c r="C55">
        <f t="shared" si="7"/>
        <v>0.60653056795634797</v>
      </c>
      <c r="E55">
        <v>1</v>
      </c>
      <c r="F55" s="68">
        <v>1</v>
      </c>
      <c r="G55" s="68">
        <f t="shared" si="8"/>
        <v>0.49999999999999778</v>
      </c>
      <c r="H55" s="68">
        <f t="shared" si="3"/>
        <v>0.62499999999999889</v>
      </c>
      <c r="I55" s="68">
        <f t="shared" si="3"/>
        <v>0.6041666666666653</v>
      </c>
      <c r="J55" s="68">
        <f t="shared" si="9"/>
        <v>0.60677083333333204</v>
      </c>
      <c r="K55" s="68">
        <f t="shared" si="4"/>
        <v>0.60651041666666539</v>
      </c>
      <c r="L55" s="68">
        <f t="shared" si="5"/>
        <v>0.60653211805555429</v>
      </c>
      <c r="M55" s="68">
        <f t="shared" si="6"/>
        <v>0.60653056795634797</v>
      </c>
    </row>
    <row r="56" spans="1:13">
      <c r="A56">
        <v>-0.45000000000000223</v>
      </c>
      <c r="B56">
        <f t="shared" si="2"/>
        <v>0.63762815162177189</v>
      </c>
      <c r="C56">
        <f t="shared" si="7"/>
        <v>0.637628111912666</v>
      </c>
      <c r="E56">
        <v>1</v>
      </c>
      <c r="F56" s="68">
        <v>1</v>
      </c>
      <c r="G56" s="68">
        <f t="shared" si="8"/>
        <v>0.54999999999999782</v>
      </c>
      <c r="H56" s="68">
        <f t="shared" si="3"/>
        <v>0.65124999999999877</v>
      </c>
      <c r="I56" s="68">
        <f t="shared" si="3"/>
        <v>0.63606249999999853</v>
      </c>
      <c r="J56" s="68">
        <f t="shared" si="9"/>
        <v>0.63777109374999852</v>
      </c>
      <c r="K56" s="68">
        <f t="shared" si="4"/>
        <v>0.63761732031249851</v>
      </c>
      <c r="L56" s="68">
        <f t="shared" si="5"/>
        <v>0.63762885332031105</v>
      </c>
      <c r="M56" s="68">
        <f t="shared" si="6"/>
        <v>0.637628111912666</v>
      </c>
    </row>
    <row r="57" spans="1:13">
      <c r="A57">
        <v>-0.40000000000000224</v>
      </c>
      <c r="B57">
        <f t="shared" si="2"/>
        <v>0.67032004603563777</v>
      </c>
      <c r="C57">
        <f t="shared" si="7"/>
        <v>0.67032003047618882</v>
      </c>
      <c r="E57">
        <v>1</v>
      </c>
      <c r="F57" s="68">
        <v>1</v>
      </c>
      <c r="G57" s="68">
        <f t="shared" si="8"/>
        <v>0.59999999999999776</v>
      </c>
      <c r="H57" s="68">
        <f t="shared" si="3"/>
        <v>0.67999999999999861</v>
      </c>
      <c r="I57" s="68">
        <f t="shared" si="3"/>
        <v>0.66933333333333178</v>
      </c>
      <c r="J57" s="68">
        <f t="shared" si="9"/>
        <v>0.67039999999999844</v>
      </c>
      <c r="K57" s="68">
        <f t="shared" si="4"/>
        <v>0.67031466666666506</v>
      </c>
      <c r="L57" s="68">
        <f t="shared" si="5"/>
        <v>0.67032035555555392</v>
      </c>
      <c r="M57" s="68">
        <f t="shared" si="6"/>
        <v>0.67032003047618882</v>
      </c>
    </row>
    <row r="58" spans="1:13">
      <c r="A58">
        <v>-0.35000000000000225</v>
      </c>
      <c r="B58">
        <f t="shared" si="2"/>
        <v>0.70468808971871189</v>
      </c>
      <c r="C58">
        <f t="shared" si="7"/>
        <v>0.70468808434353136</v>
      </c>
      <c r="E58">
        <v>1</v>
      </c>
      <c r="F58" s="68">
        <v>1</v>
      </c>
      <c r="G58" s="68">
        <f t="shared" si="8"/>
        <v>0.64999999999999769</v>
      </c>
      <c r="H58" s="68">
        <f t="shared" si="3"/>
        <v>0.71124999999999849</v>
      </c>
      <c r="I58" s="68">
        <f t="shared" si="3"/>
        <v>0.70410416666666498</v>
      </c>
      <c r="J58" s="68">
        <f t="shared" si="9"/>
        <v>0.70472942708333164</v>
      </c>
      <c r="K58" s="68">
        <f t="shared" si="4"/>
        <v>0.70468565885416501</v>
      </c>
      <c r="L58" s="68">
        <f t="shared" si="5"/>
        <v>0.7046882120008664</v>
      </c>
      <c r="M58" s="68">
        <f t="shared" si="6"/>
        <v>0.70468808434353136</v>
      </c>
    </row>
    <row r="59" spans="1:13">
      <c r="A59">
        <v>-0.30000000000000226</v>
      </c>
      <c r="B59">
        <f t="shared" si="2"/>
        <v>0.74081822068171621</v>
      </c>
      <c r="C59">
        <f t="shared" si="7"/>
        <v>0.74081821910714107</v>
      </c>
      <c r="E59">
        <v>1</v>
      </c>
      <c r="F59" s="68">
        <v>1</v>
      </c>
      <c r="G59" s="68">
        <f t="shared" si="8"/>
        <v>0.69999999999999774</v>
      </c>
      <c r="H59" s="68">
        <f t="shared" si="3"/>
        <v>0.74499999999999844</v>
      </c>
      <c r="I59" s="68">
        <f t="shared" si="3"/>
        <v>0.74049999999999838</v>
      </c>
      <c r="J59" s="68">
        <f t="shared" si="9"/>
        <v>0.74083749999999837</v>
      </c>
      <c r="K59" s="68">
        <f t="shared" si="4"/>
        <v>0.74081724999999832</v>
      </c>
      <c r="L59" s="68">
        <f t="shared" si="5"/>
        <v>0.74081826249999827</v>
      </c>
      <c r="M59" s="68">
        <f t="shared" si="6"/>
        <v>0.74081821910714107</v>
      </c>
    </row>
    <row r="60" spans="1:13">
      <c r="A60">
        <v>-0.25000000000000228</v>
      </c>
      <c r="B60">
        <f t="shared" si="2"/>
        <v>0.7788007830714031</v>
      </c>
      <c r="C60">
        <f t="shared" si="7"/>
        <v>0.77880078270321618</v>
      </c>
      <c r="E60">
        <v>1</v>
      </c>
      <c r="F60" s="68">
        <v>1</v>
      </c>
      <c r="G60" s="68">
        <f t="shared" si="8"/>
        <v>0.74999999999999778</v>
      </c>
      <c r="H60" s="68">
        <f t="shared" si="3"/>
        <v>0.78124999999999833</v>
      </c>
      <c r="I60" s="68">
        <f t="shared" si="3"/>
        <v>0.77864583333333159</v>
      </c>
      <c r="J60" s="68">
        <f t="shared" si="9"/>
        <v>0.77880859374999822</v>
      </c>
      <c r="K60" s="68">
        <f t="shared" si="4"/>
        <v>0.7788004557291649</v>
      </c>
      <c r="L60" s="68">
        <f t="shared" si="5"/>
        <v>0.77880079481336628</v>
      </c>
      <c r="M60" s="68">
        <f t="shared" si="6"/>
        <v>0.77880078270321618</v>
      </c>
    </row>
    <row r="61" spans="1:13">
      <c r="A61">
        <v>-0.20000000000000229</v>
      </c>
      <c r="B61">
        <f t="shared" si="2"/>
        <v>0.81873075307797993</v>
      </c>
      <c r="C61">
        <f t="shared" si="7"/>
        <v>0.81873075301587106</v>
      </c>
      <c r="E61">
        <v>1</v>
      </c>
      <c r="F61" s="68">
        <v>1</v>
      </c>
      <c r="G61" s="68">
        <f t="shared" si="8"/>
        <v>0.79999999999999771</v>
      </c>
      <c r="H61" s="68">
        <f t="shared" si="3"/>
        <v>0.81999999999999817</v>
      </c>
      <c r="I61" s="68">
        <f t="shared" si="3"/>
        <v>0.81866666666666477</v>
      </c>
      <c r="J61" s="68">
        <f t="shared" si="9"/>
        <v>0.81873333333333143</v>
      </c>
      <c r="K61" s="68">
        <f t="shared" si="4"/>
        <v>0.81873066666666472</v>
      </c>
      <c r="L61" s="68">
        <f t="shared" si="5"/>
        <v>0.81873075555555364</v>
      </c>
      <c r="M61" s="68">
        <f t="shared" si="6"/>
        <v>0.81873075301587106</v>
      </c>
    </row>
    <row r="62" spans="1:13">
      <c r="A62">
        <v>-0.1500000000000023</v>
      </c>
      <c r="B62">
        <f t="shared" si="2"/>
        <v>0.86070797642505581</v>
      </c>
      <c r="C62">
        <f t="shared" si="7"/>
        <v>0.86070797641880381</v>
      </c>
      <c r="E62">
        <v>1</v>
      </c>
      <c r="F62" s="68">
        <v>1</v>
      </c>
      <c r="G62" s="68">
        <f t="shared" si="8"/>
        <v>0.84999999999999765</v>
      </c>
      <c r="H62" s="68">
        <f t="shared" si="3"/>
        <v>0.86124999999999796</v>
      </c>
      <c r="I62" s="68">
        <f t="shared" si="3"/>
        <v>0.86068749999999794</v>
      </c>
      <c r="J62" s="68">
        <f t="shared" si="9"/>
        <v>0.86070859374999797</v>
      </c>
      <c r="K62" s="68">
        <f t="shared" si="4"/>
        <v>0.86070796093749802</v>
      </c>
      <c r="L62" s="68">
        <f t="shared" si="5"/>
        <v>0.86070797675781052</v>
      </c>
      <c r="M62" s="68">
        <f t="shared" si="6"/>
        <v>0.86070797641880381</v>
      </c>
    </row>
    <row r="63" spans="1:13">
      <c r="A63">
        <v>-0.1000000000000023</v>
      </c>
      <c r="B63">
        <f t="shared" si="2"/>
        <v>0.90483741803595752</v>
      </c>
      <c r="C63">
        <f t="shared" si="7"/>
        <v>0.90483741803571227</v>
      </c>
      <c r="E63">
        <v>1</v>
      </c>
      <c r="F63" s="68">
        <v>1</v>
      </c>
      <c r="G63" s="68">
        <f t="shared" si="8"/>
        <v>0.89999999999999769</v>
      </c>
      <c r="H63" s="68">
        <f t="shared" si="3"/>
        <v>0.90499999999999792</v>
      </c>
      <c r="I63" s="68">
        <f t="shared" si="3"/>
        <v>0.90483333333333127</v>
      </c>
      <c r="J63" s="68">
        <f t="shared" si="9"/>
        <v>0.90483749999999796</v>
      </c>
      <c r="K63" s="68">
        <f t="shared" si="4"/>
        <v>0.90483741666666462</v>
      </c>
      <c r="L63" s="68">
        <f t="shared" si="5"/>
        <v>0.90483741805555351</v>
      </c>
      <c r="M63" s="68">
        <f t="shared" si="6"/>
        <v>0.90483741803571227</v>
      </c>
    </row>
    <row r="64" spans="1:13">
      <c r="A64">
        <v>-5.0000000000002293E-2</v>
      </c>
      <c r="B64">
        <f t="shared" si="2"/>
        <v>0.9512294245007118</v>
      </c>
      <c r="C64">
        <f t="shared" si="7"/>
        <v>0.95122942450071091</v>
      </c>
      <c r="E64">
        <v>1</v>
      </c>
      <c r="F64" s="68">
        <v>1</v>
      </c>
      <c r="G64" s="68">
        <f t="shared" si="8"/>
        <v>0.94999999999999774</v>
      </c>
      <c r="H64" s="68">
        <f t="shared" si="3"/>
        <v>0.95124999999999782</v>
      </c>
      <c r="I64" s="68">
        <f t="shared" si="3"/>
        <v>0.95122916666666446</v>
      </c>
      <c r="J64" s="68">
        <f t="shared" si="9"/>
        <v>0.95122942708333114</v>
      </c>
      <c r="K64" s="68">
        <f t="shared" si="4"/>
        <v>0.95122942447916448</v>
      </c>
      <c r="L64" s="68">
        <f t="shared" si="5"/>
        <v>0.95122942450086589</v>
      </c>
      <c r="M64" s="68">
        <f t="shared" si="6"/>
        <v>0.95122942450071091</v>
      </c>
    </row>
    <row r="65" spans="1:13">
      <c r="A65">
        <v>0</v>
      </c>
      <c r="B65">
        <f t="shared" si="2"/>
        <v>1</v>
      </c>
      <c r="C65">
        <f t="shared" si="7"/>
        <v>1</v>
      </c>
      <c r="E65">
        <v>1</v>
      </c>
      <c r="F65" s="68">
        <v>1</v>
      </c>
      <c r="G65" s="68">
        <f t="shared" si="8"/>
        <v>1</v>
      </c>
      <c r="H65" s="68">
        <f t="shared" si="3"/>
        <v>1</v>
      </c>
      <c r="I65" s="68">
        <f t="shared" si="3"/>
        <v>1</v>
      </c>
      <c r="J65" s="68">
        <f t="shared" si="9"/>
        <v>1</v>
      </c>
      <c r="K65" s="68">
        <f t="shared" si="4"/>
        <v>1</v>
      </c>
      <c r="L65" s="68">
        <f t="shared" si="5"/>
        <v>1</v>
      </c>
      <c r="M65" s="68">
        <f t="shared" si="6"/>
        <v>1</v>
      </c>
    </row>
    <row r="66" spans="1:13">
      <c r="A66">
        <v>0.05</v>
      </c>
      <c r="B66">
        <f t="shared" si="2"/>
        <v>1.0512710963760241</v>
      </c>
      <c r="C66">
        <f t="shared" si="7"/>
        <v>1.051271096376023</v>
      </c>
      <c r="E66">
        <v>1</v>
      </c>
      <c r="F66" s="68">
        <v>1</v>
      </c>
      <c r="G66" s="68">
        <f t="shared" si="8"/>
        <v>1.05</v>
      </c>
      <c r="H66" s="68">
        <f t="shared" si="3"/>
        <v>1.05125</v>
      </c>
      <c r="I66" s="68">
        <f t="shared" si="3"/>
        <v>1.0512708333333334</v>
      </c>
      <c r="J66" s="68">
        <f t="shared" si="9"/>
        <v>1.0512710937500001</v>
      </c>
      <c r="K66" s="68">
        <f t="shared" si="4"/>
        <v>1.0512710963541667</v>
      </c>
      <c r="L66" s="68">
        <f t="shared" si="5"/>
        <v>1.051271096375868</v>
      </c>
      <c r="M66" s="68">
        <f t="shared" si="6"/>
        <v>1.051271096376023</v>
      </c>
    </row>
    <row r="67" spans="1:13">
      <c r="A67">
        <v>0.1</v>
      </c>
      <c r="B67">
        <f t="shared" si="2"/>
        <v>1.1051709180756477</v>
      </c>
      <c r="C67">
        <f t="shared" si="7"/>
        <v>1.1051709180753966</v>
      </c>
      <c r="E67">
        <v>1</v>
      </c>
      <c r="F67" s="68">
        <v>1</v>
      </c>
      <c r="G67" s="68">
        <f t="shared" si="8"/>
        <v>1.1000000000000001</v>
      </c>
      <c r="H67" s="68">
        <f t="shared" si="3"/>
        <v>1.105</v>
      </c>
      <c r="I67" s="68">
        <f t="shared" si="3"/>
        <v>1.1051666666666666</v>
      </c>
      <c r="J67" s="68">
        <f t="shared" si="9"/>
        <v>1.1051708333333332</v>
      </c>
      <c r="K67" s="68">
        <f t="shared" si="4"/>
        <v>1.1051709166666666</v>
      </c>
      <c r="L67" s="68">
        <f t="shared" si="5"/>
        <v>1.1051709180555553</v>
      </c>
      <c r="M67" s="68">
        <f t="shared" si="6"/>
        <v>1.1051709180753966</v>
      </c>
    </row>
    <row r="68" spans="1:13">
      <c r="A68">
        <v>0.15000000000000002</v>
      </c>
      <c r="B68">
        <f t="shared" si="2"/>
        <v>1.1618342427282831</v>
      </c>
      <c r="C68">
        <f t="shared" si="7"/>
        <v>1.1618342427218189</v>
      </c>
      <c r="E68">
        <v>1</v>
      </c>
      <c r="F68" s="68">
        <v>1</v>
      </c>
      <c r="G68" s="68">
        <f t="shared" si="8"/>
        <v>1.1499999999999999</v>
      </c>
      <c r="H68" s="68">
        <f t="shared" si="3"/>
        <v>1.1612499999999999</v>
      </c>
      <c r="I68" s="68">
        <f t="shared" si="3"/>
        <v>1.1618124999999999</v>
      </c>
      <c r="J68" s="68">
        <f t="shared" si="9"/>
        <v>1.1618335937499999</v>
      </c>
      <c r="K68" s="68">
        <f t="shared" si="4"/>
        <v>1.1618342265624999</v>
      </c>
      <c r="L68" s="68">
        <f t="shared" si="5"/>
        <v>1.1618342423828123</v>
      </c>
      <c r="M68" s="68">
        <f t="shared" si="6"/>
        <v>1.1618342427218189</v>
      </c>
    </row>
    <row r="69" spans="1:13">
      <c r="A69">
        <v>0.2</v>
      </c>
      <c r="B69">
        <f t="shared" si="2"/>
        <v>1.2214027581601699</v>
      </c>
      <c r="C69">
        <f t="shared" si="7"/>
        <v>1.221402758095238</v>
      </c>
      <c r="E69">
        <v>1</v>
      </c>
      <c r="F69" s="68">
        <v>1</v>
      </c>
      <c r="G69" s="68">
        <f t="shared" si="8"/>
        <v>1.2</v>
      </c>
      <c r="H69" s="68">
        <f t="shared" si="3"/>
        <v>1.22</v>
      </c>
      <c r="I69" s="68">
        <f t="shared" si="3"/>
        <v>1.2213333333333334</v>
      </c>
      <c r="J69" s="68">
        <f t="shared" si="9"/>
        <v>1.2214</v>
      </c>
      <c r="K69" s="68">
        <f t="shared" si="4"/>
        <v>1.2214026666666666</v>
      </c>
      <c r="L69" s="68">
        <f t="shared" si="5"/>
        <v>1.2214027555555556</v>
      </c>
      <c r="M69" s="68">
        <f t="shared" si="6"/>
        <v>1.221402758095238</v>
      </c>
    </row>
    <row r="70" spans="1:13">
      <c r="A70">
        <v>0.25</v>
      </c>
      <c r="B70">
        <f t="shared" ref="B70:B125" si="10">+EXP(A70)</f>
        <v>1.2840254166877414</v>
      </c>
      <c r="C70">
        <f t="shared" si="7"/>
        <v>1.2840254162985183</v>
      </c>
      <c r="E70">
        <v>1</v>
      </c>
      <c r="F70" s="68">
        <v>1</v>
      </c>
      <c r="G70" s="68">
        <f t="shared" ref="G70:G125" si="11">1+$A70</f>
        <v>1.25</v>
      </c>
      <c r="H70" s="68">
        <f t="shared" ref="H70:I125" si="12">+G70+($A70^H$1)/H$2</f>
        <v>1.28125</v>
      </c>
      <c r="I70" s="68">
        <f t="shared" si="12"/>
        <v>1.2838541666666667</v>
      </c>
      <c r="J70" s="68">
        <f t="shared" ref="J70:J125" si="13">+I70+($A70^J$1)/J$2</f>
        <v>1.2840169270833335</v>
      </c>
      <c r="K70" s="68">
        <f t="shared" ref="K70:K125" si="14">+J70+($A70^K$1)/K$2</f>
        <v>1.2840250651041669</v>
      </c>
      <c r="L70" s="68">
        <f t="shared" ref="L70:L125" si="15">+K70+($A70^L$1)/L$2</f>
        <v>1.2840254041883683</v>
      </c>
      <c r="M70" s="68">
        <f t="shared" ref="M70:M125" si="16">+L70+($A70^M$1)/M$2</f>
        <v>1.2840254162985183</v>
      </c>
    </row>
    <row r="71" spans="1:13">
      <c r="A71">
        <v>0.3</v>
      </c>
      <c r="B71">
        <f t="shared" si="10"/>
        <v>1.3498588075760032</v>
      </c>
      <c r="C71">
        <f t="shared" ref="C71:C125" si="17">+INDEX(F71:M71,$C$3+1)</f>
        <v>1.3498588058928571</v>
      </c>
      <c r="E71">
        <v>1</v>
      </c>
      <c r="F71" s="68">
        <v>1</v>
      </c>
      <c r="G71" s="68">
        <f t="shared" si="11"/>
        <v>1.3</v>
      </c>
      <c r="H71" s="68">
        <f t="shared" si="12"/>
        <v>1.345</v>
      </c>
      <c r="I71" s="68">
        <f t="shared" si="12"/>
        <v>1.3494999999999999</v>
      </c>
      <c r="J71" s="68">
        <f t="shared" si="13"/>
        <v>1.3498375</v>
      </c>
      <c r="K71" s="68">
        <f t="shared" si="14"/>
        <v>1.34985775</v>
      </c>
      <c r="L71" s="68">
        <f t="shared" si="15"/>
        <v>1.3498587625</v>
      </c>
      <c r="M71" s="68">
        <f t="shared" si="16"/>
        <v>1.3498588058928571</v>
      </c>
    </row>
    <row r="72" spans="1:13">
      <c r="A72">
        <v>0.35</v>
      </c>
      <c r="B72">
        <f t="shared" si="10"/>
        <v>1.4190675485932571</v>
      </c>
      <c r="C72">
        <f t="shared" si="17"/>
        <v>1.4190675427832036</v>
      </c>
      <c r="E72">
        <v>1</v>
      </c>
      <c r="F72" s="68">
        <v>1</v>
      </c>
      <c r="G72" s="68">
        <f t="shared" si="11"/>
        <v>1.35</v>
      </c>
      <c r="H72" s="68">
        <f t="shared" si="12"/>
        <v>1.4112500000000001</v>
      </c>
      <c r="I72" s="68">
        <f t="shared" si="12"/>
        <v>1.4183958333333335</v>
      </c>
      <c r="J72" s="68">
        <f t="shared" si="13"/>
        <v>1.4190210937500003</v>
      </c>
      <c r="K72" s="68">
        <f t="shared" si="14"/>
        <v>1.419064861979167</v>
      </c>
      <c r="L72" s="68">
        <f t="shared" si="15"/>
        <v>1.4190674151258684</v>
      </c>
      <c r="M72" s="68">
        <f t="shared" si="16"/>
        <v>1.4190675427832036</v>
      </c>
    </row>
    <row r="73" spans="1:13">
      <c r="A73">
        <v>0.39999999999999997</v>
      </c>
      <c r="B73">
        <f t="shared" si="10"/>
        <v>1.4918246976412703</v>
      </c>
      <c r="C73">
        <f t="shared" si="17"/>
        <v>1.4918246806349205</v>
      </c>
      <c r="E73">
        <v>1</v>
      </c>
      <c r="F73" s="68">
        <v>1</v>
      </c>
      <c r="G73" s="68">
        <f t="shared" si="11"/>
        <v>1.4</v>
      </c>
      <c r="H73" s="68">
        <f t="shared" si="12"/>
        <v>1.48</v>
      </c>
      <c r="I73" s="68">
        <f t="shared" si="12"/>
        <v>1.4906666666666666</v>
      </c>
      <c r="J73" s="68">
        <f t="shared" si="13"/>
        <v>1.4917333333333334</v>
      </c>
      <c r="K73" s="68">
        <f t="shared" si="14"/>
        <v>1.4918186666666666</v>
      </c>
      <c r="L73" s="68">
        <f t="shared" si="15"/>
        <v>1.4918243555555555</v>
      </c>
      <c r="M73" s="68">
        <f t="shared" si="16"/>
        <v>1.4918246806349205</v>
      </c>
    </row>
    <row r="74" spans="1:13">
      <c r="A74">
        <v>0.44999999999999996</v>
      </c>
      <c r="B74">
        <f t="shared" si="10"/>
        <v>1.5683121854901687</v>
      </c>
      <c r="C74">
        <f t="shared" si="17"/>
        <v>1.5683121416029575</v>
      </c>
      <c r="E74">
        <v>1</v>
      </c>
      <c r="F74" s="68">
        <v>1</v>
      </c>
      <c r="G74" s="68">
        <f t="shared" si="11"/>
        <v>1.45</v>
      </c>
      <c r="H74" s="68">
        <f t="shared" si="12"/>
        <v>1.55125</v>
      </c>
      <c r="I74" s="68">
        <f t="shared" si="12"/>
        <v>1.5664374999999999</v>
      </c>
      <c r="J74" s="68">
        <f t="shared" si="13"/>
        <v>1.56814609375</v>
      </c>
      <c r="K74" s="68">
        <f t="shared" si="14"/>
        <v>1.5682998671874999</v>
      </c>
      <c r="L74" s="68">
        <f t="shared" si="15"/>
        <v>1.5683114001953125</v>
      </c>
      <c r="M74" s="68">
        <f t="shared" si="16"/>
        <v>1.5683121416029575</v>
      </c>
    </row>
    <row r="75" spans="1:13">
      <c r="A75">
        <v>0.49999999999999994</v>
      </c>
      <c r="B75">
        <f t="shared" si="10"/>
        <v>1.648721270700128</v>
      </c>
      <c r="C75">
        <f t="shared" si="17"/>
        <v>1.6487211681547618</v>
      </c>
      <c r="E75">
        <v>1</v>
      </c>
      <c r="F75" s="68">
        <v>1</v>
      </c>
      <c r="G75" s="68">
        <f t="shared" si="11"/>
        <v>1.5</v>
      </c>
      <c r="H75" s="68">
        <f t="shared" si="12"/>
        <v>1.625</v>
      </c>
      <c r="I75" s="68">
        <f t="shared" si="12"/>
        <v>1.6458333333333333</v>
      </c>
      <c r="J75" s="68">
        <f t="shared" si="13"/>
        <v>1.6484375</v>
      </c>
      <c r="K75" s="68">
        <f t="shared" si="14"/>
        <v>1.6486979166666667</v>
      </c>
      <c r="L75" s="68">
        <f t="shared" si="15"/>
        <v>1.6487196180555554</v>
      </c>
      <c r="M75" s="68">
        <f t="shared" si="16"/>
        <v>1.6487211681547618</v>
      </c>
    </row>
    <row r="76" spans="1:13">
      <c r="A76">
        <v>0.54999999999999993</v>
      </c>
      <c r="B76">
        <f t="shared" si="10"/>
        <v>1.7332530178673951</v>
      </c>
      <c r="C76">
        <f t="shared" si="17"/>
        <v>1.7332527967681979</v>
      </c>
      <c r="E76">
        <v>1</v>
      </c>
      <c r="F76" s="68">
        <v>1</v>
      </c>
      <c r="G76" s="68">
        <f t="shared" si="11"/>
        <v>1.5499999999999998</v>
      </c>
      <c r="H76" s="68">
        <f t="shared" si="12"/>
        <v>1.7012499999999997</v>
      </c>
      <c r="I76" s="68">
        <f t="shared" si="12"/>
        <v>1.7289791666666663</v>
      </c>
      <c r="J76" s="68">
        <f t="shared" si="13"/>
        <v>1.732791927083333</v>
      </c>
      <c r="K76" s="68">
        <f t="shared" si="14"/>
        <v>1.7332113307291663</v>
      </c>
      <c r="L76" s="68">
        <f t="shared" si="15"/>
        <v>1.7332497760633678</v>
      </c>
      <c r="M76" s="68">
        <f t="shared" si="16"/>
        <v>1.7332527967681979</v>
      </c>
    </row>
    <row r="77" spans="1:13">
      <c r="A77">
        <v>0.6</v>
      </c>
      <c r="B77">
        <f t="shared" si="10"/>
        <v>1.8221188003905089</v>
      </c>
      <c r="C77">
        <f t="shared" si="17"/>
        <v>1.8221183542857144</v>
      </c>
      <c r="E77">
        <v>1</v>
      </c>
      <c r="F77" s="68">
        <v>1</v>
      </c>
      <c r="G77" s="68">
        <f t="shared" si="11"/>
        <v>1.6</v>
      </c>
      <c r="H77" s="68">
        <f t="shared" si="12"/>
        <v>1.78</v>
      </c>
      <c r="I77" s="68">
        <f t="shared" si="12"/>
        <v>1.8160000000000001</v>
      </c>
      <c r="J77" s="68">
        <f t="shared" si="13"/>
        <v>1.8214000000000001</v>
      </c>
      <c r="K77" s="68">
        <f t="shared" si="14"/>
        <v>1.8220480000000001</v>
      </c>
      <c r="L77" s="68">
        <f t="shared" si="15"/>
        <v>1.8221128000000002</v>
      </c>
      <c r="M77" s="68">
        <f t="shared" si="16"/>
        <v>1.8221183542857144</v>
      </c>
    </row>
    <row r="78" spans="1:13">
      <c r="A78">
        <v>0.65</v>
      </c>
      <c r="B78">
        <f t="shared" si="10"/>
        <v>1.9155408290138962</v>
      </c>
      <c r="C78">
        <f t="shared" si="17"/>
        <v>1.915539977706008</v>
      </c>
      <c r="E78">
        <v>1</v>
      </c>
      <c r="F78" s="68">
        <v>1</v>
      </c>
      <c r="G78" s="68">
        <f t="shared" si="11"/>
        <v>1.65</v>
      </c>
      <c r="H78" s="68">
        <f t="shared" si="12"/>
        <v>1.8612499999999998</v>
      </c>
      <c r="I78" s="68">
        <f t="shared" si="12"/>
        <v>1.9070208333333332</v>
      </c>
      <c r="J78" s="68">
        <f t="shared" si="13"/>
        <v>1.9144585937499998</v>
      </c>
      <c r="K78" s="68">
        <f t="shared" si="14"/>
        <v>1.9154255026041664</v>
      </c>
      <c r="L78" s="68">
        <f t="shared" si="15"/>
        <v>1.9155302510633678</v>
      </c>
      <c r="M78" s="68">
        <f t="shared" si="16"/>
        <v>1.915539977706008</v>
      </c>
    </row>
    <row r="79" spans="1:13">
      <c r="A79">
        <v>0.70000000000000007</v>
      </c>
      <c r="B79">
        <f t="shared" si="10"/>
        <v>2.0137527074704766</v>
      </c>
      <c r="C79">
        <f t="shared" si="17"/>
        <v>2.0137511581944452</v>
      </c>
      <c r="E79">
        <v>1</v>
      </c>
      <c r="F79" s="68">
        <v>1</v>
      </c>
      <c r="G79" s="68">
        <f t="shared" si="11"/>
        <v>1.7000000000000002</v>
      </c>
      <c r="H79" s="68">
        <f t="shared" si="12"/>
        <v>1.9450000000000003</v>
      </c>
      <c r="I79" s="68">
        <f t="shared" si="12"/>
        <v>2.0021666666666671</v>
      </c>
      <c r="J79" s="68">
        <f t="shared" si="13"/>
        <v>2.0121708333333337</v>
      </c>
      <c r="K79" s="68">
        <f t="shared" si="14"/>
        <v>2.0135714166666672</v>
      </c>
      <c r="L79" s="68">
        <f t="shared" si="15"/>
        <v>2.0137348180555561</v>
      </c>
      <c r="M79" s="68">
        <f t="shared" si="16"/>
        <v>2.0137511581944452</v>
      </c>
    </row>
    <row r="80" spans="1:13">
      <c r="A80">
        <v>0.75000000000000011</v>
      </c>
      <c r="B80">
        <f t="shared" si="10"/>
        <v>2.1170000166126748</v>
      </c>
      <c r="C80">
        <f t="shared" si="17"/>
        <v>2.1169973100934714</v>
      </c>
      <c r="E80">
        <v>1</v>
      </c>
      <c r="F80" s="68">
        <v>1</v>
      </c>
      <c r="G80" s="68">
        <f t="shared" si="11"/>
        <v>1.75</v>
      </c>
      <c r="H80" s="68">
        <f t="shared" si="12"/>
        <v>2.03125</v>
      </c>
      <c r="I80" s="68">
        <f t="shared" si="12"/>
        <v>2.1015625</v>
      </c>
      <c r="J80" s="68">
        <f t="shared" si="13"/>
        <v>2.11474609375</v>
      </c>
      <c r="K80" s="68">
        <f t="shared" si="14"/>
        <v>2.1167236328125001</v>
      </c>
      <c r="L80" s="68">
        <f t="shared" si="15"/>
        <v>2.1169708251953128</v>
      </c>
      <c r="M80" s="68">
        <f t="shared" si="16"/>
        <v>2.1169973100934714</v>
      </c>
    </row>
    <row r="81" spans="1:13">
      <c r="A81">
        <v>0.80000000000000016</v>
      </c>
      <c r="B81">
        <f t="shared" si="10"/>
        <v>2.2255409284924679</v>
      </c>
      <c r="C81">
        <f t="shared" si="17"/>
        <v>2.2255363657142864</v>
      </c>
      <c r="E81">
        <v>1</v>
      </c>
      <c r="F81" s="68">
        <v>1</v>
      </c>
      <c r="G81" s="68">
        <f t="shared" si="11"/>
        <v>1.8000000000000003</v>
      </c>
      <c r="H81" s="68">
        <f t="shared" si="12"/>
        <v>2.1200000000000006</v>
      </c>
      <c r="I81" s="68">
        <f t="shared" si="12"/>
        <v>2.2053333333333338</v>
      </c>
      <c r="J81" s="68">
        <f t="shared" si="13"/>
        <v>2.2224000000000004</v>
      </c>
      <c r="K81" s="68">
        <f t="shared" si="14"/>
        <v>2.2251306666666673</v>
      </c>
      <c r="L81" s="68">
        <f t="shared" si="15"/>
        <v>2.2254947555555562</v>
      </c>
      <c r="M81" s="68">
        <f t="shared" si="16"/>
        <v>2.2255363657142864</v>
      </c>
    </row>
    <row r="82" spans="1:13">
      <c r="A82">
        <v>0.8500000000000002</v>
      </c>
      <c r="B82">
        <f t="shared" si="10"/>
        <v>2.3396468519259912</v>
      </c>
      <c r="C82">
        <f t="shared" si="17"/>
        <v>2.3396393966910036</v>
      </c>
      <c r="E82">
        <v>1</v>
      </c>
      <c r="F82" s="68">
        <v>1</v>
      </c>
      <c r="G82" s="68">
        <f t="shared" si="11"/>
        <v>1.85</v>
      </c>
      <c r="H82" s="68">
        <f t="shared" si="12"/>
        <v>2.2112500000000002</v>
      </c>
      <c r="I82" s="68">
        <f t="shared" si="12"/>
        <v>2.3136041666666669</v>
      </c>
      <c r="J82" s="68">
        <f t="shared" si="13"/>
        <v>2.3353544270833337</v>
      </c>
      <c r="K82" s="68">
        <f t="shared" si="14"/>
        <v>2.3390519713541669</v>
      </c>
      <c r="L82" s="68">
        <f t="shared" si="15"/>
        <v>2.3395757901258682</v>
      </c>
      <c r="M82" s="68">
        <f t="shared" si="16"/>
        <v>2.3396393966910036</v>
      </c>
    </row>
    <row r="83" spans="1:13">
      <c r="A83">
        <v>0.90000000000000024</v>
      </c>
      <c r="B83">
        <f t="shared" si="10"/>
        <v>2.4596031111569503</v>
      </c>
      <c r="C83">
        <f t="shared" si="17"/>
        <v>2.4595912626785728</v>
      </c>
      <c r="E83">
        <v>1</v>
      </c>
      <c r="F83" s="68">
        <v>1</v>
      </c>
      <c r="G83" s="68">
        <f t="shared" si="11"/>
        <v>1.9000000000000004</v>
      </c>
      <c r="H83" s="68">
        <f t="shared" si="12"/>
        <v>2.3050000000000006</v>
      </c>
      <c r="I83" s="68">
        <f t="shared" si="12"/>
        <v>2.4265000000000008</v>
      </c>
      <c r="J83" s="68">
        <f t="shared" si="13"/>
        <v>2.453837500000001</v>
      </c>
      <c r="K83" s="68">
        <f t="shared" si="14"/>
        <v>2.4587582500000011</v>
      </c>
      <c r="L83" s="68">
        <f t="shared" si="15"/>
        <v>2.4594963625000013</v>
      </c>
      <c r="M83" s="68">
        <f t="shared" si="16"/>
        <v>2.4595912626785728</v>
      </c>
    </row>
    <row r="84" spans="1:13">
      <c r="A84">
        <v>0.95000000000000029</v>
      </c>
      <c r="B84">
        <f t="shared" si="10"/>
        <v>2.5857096593158468</v>
      </c>
      <c r="C84">
        <f t="shared" si="17"/>
        <v>2.5856912881756893</v>
      </c>
      <c r="E84">
        <v>1</v>
      </c>
      <c r="F84" s="68">
        <v>1</v>
      </c>
      <c r="G84" s="68">
        <f t="shared" si="11"/>
        <v>1.9500000000000002</v>
      </c>
      <c r="H84" s="68">
        <f t="shared" si="12"/>
        <v>2.4012500000000006</v>
      </c>
      <c r="I84" s="68">
        <f t="shared" si="12"/>
        <v>2.5441458333333342</v>
      </c>
      <c r="J84" s="68">
        <f t="shared" si="13"/>
        <v>2.5780835937500011</v>
      </c>
      <c r="K84" s="68">
        <f t="shared" si="14"/>
        <v>2.5845317682291675</v>
      </c>
      <c r="L84" s="68">
        <f t="shared" si="15"/>
        <v>2.5855527291883691</v>
      </c>
      <c r="M84" s="68">
        <f t="shared" si="16"/>
        <v>2.5856912881756893</v>
      </c>
    </row>
    <row r="85" spans="1:13">
      <c r="A85">
        <v>1.0000000000000002</v>
      </c>
      <c r="B85">
        <f t="shared" si="10"/>
        <v>2.718281828459046</v>
      </c>
      <c r="C85">
        <f t="shared" si="17"/>
        <v>2.7182539682539688</v>
      </c>
      <c r="E85">
        <v>1</v>
      </c>
      <c r="F85" s="68">
        <v>1</v>
      </c>
      <c r="G85" s="68">
        <f t="shared" si="11"/>
        <v>2</v>
      </c>
      <c r="H85" s="68">
        <f t="shared" si="12"/>
        <v>2.5</v>
      </c>
      <c r="I85" s="68">
        <f t="shared" si="12"/>
        <v>2.666666666666667</v>
      </c>
      <c r="J85" s="68">
        <f t="shared" si="13"/>
        <v>2.7083333333333335</v>
      </c>
      <c r="K85" s="68">
        <f t="shared" si="14"/>
        <v>2.7166666666666668</v>
      </c>
      <c r="L85" s="68">
        <f t="shared" si="15"/>
        <v>2.7180555555555559</v>
      </c>
      <c r="M85" s="68">
        <f t="shared" si="16"/>
        <v>2.7182539682539688</v>
      </c>
    </row>
    <row r="86" spans="1:13">
      <c r="A86">
        <v>1.0500000000000003</v>
      </c>
      <c r="B86">
        <f t="shared" si="10"/>
        <v>2.8576511180631647</v>
      </c>
      <c r="C86">
        <f t="shared" si="17"/>
        <v>2.8576097039746102</v>
      </c>
      <c r="E86">
        <v>1</v>
      </c>
      <c r="F86" s="68">
        <v>1</v>
      </c>
      <c r="G86" s="68">
        <f t="shared" si="11"/>
        <v>2.0500000000000003</v>
      </c>
      <c r="H86" s="68">
        <f t="shared" si="12"/>
        <v>2.6012500000000003</v>
      </c>
      <c r="I86" s="68">
        <f t="shared" si="12"/>
        <v>2.7941875000000005</v>
      </c>
      <c r="J86" s="68">
        <f t="shared" si="13"/>
        <v>2.8448335937500007</v>
      </c>
      <c r="K86" s="68">
        <f t="shared" si="14"/>
        <v>2.8554692734375009</v>
      </c>
      <c r="L86" s="68">
        <f t="shared" si="15"/>
        <v>2.8573305173828132</v>
      </c>
      <c r="M86" s="68">
        <f t="shared" si="16"/>
        <v>2.8576097039746102</v>
      </c>
    </row>
    <row r="87" spans="1:13">
      <c r="A87">
        <v>1.1000000000000003</v>
      </c>
      <c r="B87">
        <f t="shared" si="10"/>
        <v>3.0041660239464338</v>
      </c>
      <c r="C87">
        <f t="shared" si="17"/>
        <v>3.0041055682738107</v>
      </c>
      <c r="E87">
        <v>1</v>
      </c>
      <c r="F87" s="68">
        <v>1</v>
      </c>
      <c r="G87" s="68">
        <f t="shared" si="11"/>
        <v>2.1000000000000005</v>
      </c>
      <c r="H87" s="68">
        <f t="shared" si="12"/>
        <v>2.705000000000001</v>
      </c>
      <c r="I87" s="68">
        <f t="shared" si="12"/>
        <v>2.9268333333333345</v>
      </c>
      <c r="J87" s="68">
        <f t="shared" si="13"/>
        <v>2.9878375000000013</v>
      </c>
      <c r="K87" s="68">
        <f t="shared" si="14"/>
        <v>3.0012584166666678</v>
      </c>
      <c r="L87" s="68">
        <f t="shared" si="15"/>
        <v>3.0037189180555566</v>
      </c>
      <c r="M87" s="68">
        <f t="shared" si="16"/>
        <v>3.0041055682738107</v>
      </c>
    </row>
    <row r="88" spans="1:13">
      <c r="A88">
        <v>1.1500000000000004</v>
      </c>
      <c r="B88">
        <f t="shared" si="10"/>
        <v>3.158192909689769</v>
      </c>
      <c r="C88">
        <f t="shared" si="17"/>
        <v>3.1581061030981843</v>
      </c>
      <c r="E88">
        <v>1</v>
      </c>
      <c r="F88" s="68">
        <v>1</v>
      </c>
      <c r="G88" s="68">
        <f t="shared" si="11"/>
        <v>2.1500000000000004</v>
      </c>
      <c r="H88" s="68">
        <f t="shared" si="12"/>
        <v>2.8112500000000007</v>
      </c>
      <c r="I88" s="68">
        <f t="shared" si="12"/>
        <v>3.0647291666666678</v>
      </c>
      <c r="J88" s="68">
        <f t="shared" si="13"/>
        <v>3.1376044270833345</v>
      </c>
      <c r="K88" s="68">
        <f t="shared" si="14"/>
        <v>3.1543657369791678</v>
      </c>
      <c r="L88" s="68">
        <f t="shared" si="15"/>
        <v>3.157578321375869</v>
      </c>
      <c r="M88" s="68">
        <f t="shared" si="16"/>
        <v>3.1581061030981843</v>
      </c>
    </row>
    <row r="89" spans="1:13">
      <c r="A89">
        <v>1.2000000000000004</v>
      </c>
      <c r="B89">
        <f t="shared" si="10"/>
        <v>3.320116922736549</v>
      </c>
      <c r="C89">
        <f t="shared" si="17"/>
        <v>3.3199941485714297</v>
      </c>
      <c r="E89">
        <v>1</v>
      </c>
      <c r="F89" s="68">
        <v>1</v>
      </c>
      <c r="G89" s="68">
        <f t="shared" si="11"/>
        <v>2.2000000000000002</v>
      </c>
      <c r="H89" s="68">
        <f t="shared" si="12"/>
        <v>2.9200000000000008</v>
      </c>
      <c r="I89" s="68">
        <f t="shared" si="12"/>
        <v>3.2080000000000011</v>
      </c>
      <c r="J89" s="68">
        <f t="shared" si="13"/>
        <v>3.2944000000000013</v>
      </c>
      <c r="K89" s="68">
        <f t="shared" si="14"/>
        <v>3.3151360000000012</v>
      </c>
      <c r="L89" s="68">
        <f t="shared" si="15"/>
        <v>3.319283200000001</v>
      </c>
      <c r="M89" s="68">
        <f t="shared" si="16"/>
        <v>3.3199941485714297</v>
      </c>
    </row>
    <row r="90" spans="1:13">
      <c r="A90">
        <v>1.2500000000000004</v>
      </c>
      <c r="B90">
        <f t="shared" si="10"/>
        <v>3.4903429574618428</v>
      </c>
      <c r="C90">
        <f t="shared" si="17"/>
        <v>3.4901717049734944</v>
      </c>
      <c r="E90">
        <v>1</v>
      </c>
      <c r="F90" s="68">
        <v>1</v>
      </c>
      <c r="G90" s="68">
        <f t="shared" si="11"/>
        <v>2.2500000000000004</v>
      </c>
      <c r="H90" s="68">
        <f t="shared" si="12"/>
        <v>3.0312500000000009</v>
      </c>
      <c r="I90" s="68">
        <f t="shared" si="12"/>
        <v>3.3567708333333344</v>
      </c>
      <c r="J90" s="68">
        <f t="shared" si="13"/>
        <v>3.4584960937500013</v>
      </c>
      <c r="K90" s="68">
        <f t="shared" si="14"/>
        <v>3.4839274088541679</v>
      </c>
      <c r="L90" s="68">
        <f t="shared" si="15"/>
        <v>3.4892255995008692</v>
      </c>
      <c r="M90" s="68">
        <f t="shared" si="16"/>
        <v>3.4901717049734944</v>
      </c>
    </row>
    <row r="91" spans="1:13">
      <c r="A91">
        <v>1.3000000000000005</v>
      </c>
      <c r="B91">
        <f t="shared" si="10"/>
        <v>3.6692966676192462</v>
      </c>
      <c r="C91">
        <f t="shared" si="17"/>
        <v>3.6690608283134942</v>
      </c>
      <c r="E91">
        <v>1</v>
      </c>
      <c r="F91" s="68">
        <v>1</v>
      </c>
      <c r="G91" s="68">
        <f t="shared" si="11"/>
        <v>2.3000000000000007</v>
      </c>
      <c r="H91" s="68">
        <f t="shared" si="12"/>
        <v>3.1450000000000014</v>
      </c>
      <c r="I91" s="68">
        <f t="shared" si="12"/>
        <v>3.5111666666666683</v>
      </c>
      <c r="J91" s="68">
        <f t="shared" si="13"/>
        <v>3.6301708333333353</v>
      </c>
      <c r="K91" s="68">
        <f t="shared" si="14"/>
        <v>3.6611119166666688</v>
      </c>
      <c r="L91" s="68">
        <f t="shared" si="15"/>
        <v>3.6678158180555576</v>
      </c>
      <c r="M91" s="68">
        <f t="shared" si="16"/>
        <v>3.6690608283134942</v>
      </c>
    </row>
    <row r="92" spans="1:13">
      <c r="A92">
        <v>1.3500000000000005</v>
      </c>
      <c r="B92">
        <f t="shared" si="10"/>
        <v>3.8574255306969762</v>
      </c>
      <c r="C92">
        <f t="shared" si="17"/>
        <v>3.8571045602776253</v>
      </c>
      <c r="E92">
        <v>1</v>
      </c>
      <c r="F92" s="68">
        <v>1</v>
      </c>
      <c r="G92" s="68">
        <f t="shared" si="11"/>
        <v>2.3500000000000005</v>
      </c>
      <c r="H92" s="68">
        <f t="shared" si="12"/>
        <v>3.2612500000000013</v>
      </c>
      <c r="I92" s="68">
        <f t="shared" si="12"/>
        <v>3.6713125000000018</v>
      </c>
      <c r="J92" s="68">
        <f t="shared" si="13"/>
        <v>3.8097085937500021</v>
      </c>
      <c r="K92" s="68">
        <f t="shared" si="14"/>
        <v>3.8470755390625024</v>
      </c>
      <c r="L92" s="68">
        <f t="shared" si="15"/>
        <v>3.8554831017578151</v>
      </c>
      <c r="M92" s="68">
        <f t="shared" si="16"/>
        <v>3.8571045602776253</v>
      </c>
    </row>
    <row r="93" spans="1:13">
      <c r="A93">
        <v>1.4000000000000006</v>
      </c>
      <c r="B93">
        <f t="shared" si="10"/>
        <v>4.0551999668446772</v>
      </c>
      <c r="C93">
        <f t="shared" si="17"/>
        <v>4.0547678933333353</v>
      </c>
      <c r="E93">
        <v>1</v>
      </c>
      <c r="F93" s="68">
        <v>1</v>
      </c>
      <c r="G93" s="68">
        <f t="shared" si="11"/>
        <v>2.4000000000000004</v>
      </c>
      <c r="H93" s="68">
        <f t="shared" si="12"/>
        <v>3.3800000000000012</v>
      </c>
      <c r="I93" s="68">
        <f t="shared" si="12"/>
        <v>3.8373333333333353</v>
      </c>
      <c r="J93" s="68">
        <f t="shared" si="13"/>
        <v>3.9974000000000021</v>
      </c>
      <c r="K93" s="68">
        <f t="shared" si="14"/>
        <v>4.0422186666666686</v>
      </c>
      <c r="L93" s="68">
        <f t="shared" si="15"/>
        <v>4.0526763555555574</v>
      </c>
      <c r="M93" s="68">
        <f t="shared" si="16"/>
        <v>4.0547678933333353</v>
      </c>
    </row>
    <row r="94" spans="1:13">
      <c r="A94">
        <v>1.4500000000000006</v>
      </c>
      <c r="B94">
        <f t="shared" si="10"/>
        <v>4.2631145151688203</v>
      </c>
      <c r="C94">
        <f t="shared" si="17"/>
        <v>4.2625387717709913</v>
      </c>
      <c r="E94">
        <v>1</v>
      </c>
      <c r="F94" s="68">
        <v>1</v>
      </c>
      <c r="G94" s="68">
        <f t="shared" si="11"/>
        <v>2.4500000000000006</v>
      </c>
      <c r="H94" s="68">
        <f t="shared" si="12"/>
        <v>3.5012500000000015</v>
      </c>
      <c r="I94" s="68">
        <f t="shared" si="12"/>
        <v>4.009354166666669</v>
      </c>
      <c r="J94" s="68">
        <f t="shared" si="13"/>
        <v>4.1935419270833361</v>
      </c>
      <c r="K94" s="68">
        <f t="shared" si="14"/>
        <v>4.2469563776041692</v>
      </c>
      <c r="L94" s="68">
        <f t="shared" si="15"/>
        <v>4.259864869813371</v>
      </c>
      <c r="M94" s="68">
        <f t="shared" si="16"/>
        <v>4.2625387717709913</v>
      </c>
    </row>
    <row r="95" spans="1:13">
      <c r="A95">
        <v>1.5000000000000007</v>
      </c>
      <c r="B95">
        <f t="shared" si="10"/>
        <v>4.4816890703380681</v>
      </c>
      <c r="C95">
        <f t="shared" si="17"/>
        <v>4.4809291294642888</v>
      </c>
      <c r="E95">
        <v>1</v>
      </c>
      <c r="F95" s="68">
        <v>1</v>
      </c>
      <c r="G95" s="68">
        <f t="shared" si="11"/>
        <v>2.5000000000000009</v>
      </c>
      <c r="H95" s="68">
        <f t="shared" si="12"/>
        <v>3.6250000000000018</v>
      </c>
      <c r="I95" s="68">
        <f t="shared" si="12"/>
        <v>4.1875000000000027</v>
      </c>
      <c r="J95" s="68">
        <f t="shared" si="13"/>
        <v>4.3984375000000027</v>
      </c>
      <c r="K95" s="68">
        <f t="shared" si="14"/>
        <v>4.4617187500000028</v>
      </c>
      <c r="L95" s="68">
        <f t="shared" si="15"/>
        <v>4.4775390625000027</v>
      </c>
      <c r="M95" s="68">
        <f t="shared" si="16"/>
        <v>4.4809291294642888</v>
      </c>
    </row>
    <row r="96" spans="1:13">
      <c r="A96">
        <v>1.5500000000000007</v>
      </c>
      <c r="B96">
        <f t="shared" si="10"/>
        <v>4.7114701825907446</v>
      </c>
      <c r="C96">
        <f t="shared" si="17"/>
        <v>4.7104759651306765</v>
      </c>
      <c r="E96">
        <v>1</v>
      </c>
      <c r="F96" s="68">
        <v>1</v>
      </c>
      <c r="G96" s="68">
        <f t="shared" si="11"/>
        <v>2.5500000000000007</v>
      </c>
      <c r="H96" s="68">
        <f t="shared" si="12"/>
        <v>3.7512500000000015</v>
      </c>
      <c r="I96" s="68">
        <f t="shared" si="12"/>
        <v>4.371895833333336</v>
      </c>
      <c r="J96" s="68">
        <f t="shared" si="13"/>
        <v>4.6123960937500028</v>
      </c>
      <c r="K96" s="68">
        <f t="shared" si="14"/>
        <v>4.6869511744791694</v>
      </c>
      <c r="L96" s="68">
        <f t="shared" si="15"/>
        <v>4.7062112370008711</v>
      </c>
      <c r="M96" s="68">
        <f t="shared" si="16"/>
        <v>4.7104759651306765</v>
      </c>
    </row>
    <row r="97" spans="1:13">
      <c r="A97">
        <v>1.6000000000000008</v>
      </c>
      <c r="B97">
        <f t="shared" si="10"/>
        <v>4.9530324243951185</v>
      </c>
      <c r="C97">
        <f t="shared" si="17"/>
        <v>4.9517424558730196</v>
      </c>
      <c r="E97">
        <v>1</v>
      </c>
      <c r="F97" s="68">
        <v>1</v>
      </c>
      <c r="G97" s="68">
        <f t="shared" si="11"/>
        <v>2.6000000000000005</v>
      </c>
      <c r="H97" s="68">
        <f t="shared" si="12"/>
        <v>3.8800000000000017</v>
      </c>
      <c r="I97" s="68">
        <f t="shared" si="12"/>
        <v>4.5626666666666695</v>
      </c>
      <c r="J97" s="68">
        <f t="shared" si="13"/>
        <v>4.8357333333333363</v>
      </c>
      <c r="K97" s="68">
        <f t="shared" si="14"/>
        <v>4.9231146666666703</v>
      </c>
      <c r="L97" s="68">
        <f t="shared" si="15"/>
        <v>4.9464163555555594</v>
      </c>
      <c r="M97" s="68">
        <f t="shared" si="16"/>
        <v>4.9517424558730196</v>
      </c>
    </row>
    <row r="98" spans="1:13">
      <c r="A98">
        <v>1.6500000000000008</v>
      </c>
      <c r="B98">
        <f t="shared" si="10"/>
        <v>5.2069798271798531</v>
      </c>
      <c r="C98">
        <f t="shared" si="17"/>
        <v>5.2053191097837654</v>
      </c>
      <c r="E98">
        <v>1</v>
      </c>
      <c r="F98" s="68">
        <v>1</v>
      </c>
      <c r="G98" s="68">
        <f t="shared" si="11"/>
        <v>2.6500000000000008</v>
      </c>
      <c r="H98" s="68">
        <f t="shared" si="12"/>
        <v>4.0112500000000022</v>
      </c>
      <c r="I98" s="68">
        <f t="shared" si="12"/>
        <v>4.759937500000003</v>
      </c>
      <c r="J98" s="68">
        <f t="shared" si="13"/>
        <v>5.0687710937500032</v>
      </c>
      <c r="K98" s="68">
        <f t="shared" si="14"/>
        <v>5.1706861796875039</v>
      </c>
      <c r="L98" s="68">
        <f t="shared" si="15"/>
        <v>5.1987128283203168</v>
      </c>
      <c r="M98" s="68">
        <f t="shared" si="16"/>
        <v>5.2053191097837654</v>
      </c>
    </row>
    <row r="99" spans="1:13">
      <c r="A99">
        <v>1.7000000000000008</v>
      </c>
      <c r="B99">
        <f t="shared" si="10"/>
        <v>5.4739473917272043</v>
      </c>
      <c r="C99">
        <f t="shared" si="17"/>
        <v>5.4718249583928626</v>
      </c>
      <c r="E99">
        <v>1</v>
      </c>
      <c r="F99" s="68">
        <v>1</v>
      </c>
      <c r="G99" s="68">
        <f t="shared" si="11"/>
        <v>2.7000000000000011</v>
      </c>
      <c r="H99" s="68">
        <f t="shared" si="12"/>
        <v>4.1450000000000022</v>
      </c>
      <c r="I99" s="68">
        <f t="shared" si="12"/>
        <v>4.9638333333333371</v>
      </c>
      <c r="J99" s="68">
        <f t="shared" si="13"/>
        <v>5.3118375000000047</v>
      </c>
      <c r="K99" s="68">
        <f t="shared" si="14"/>
        <v>5.4301589166666719</v>
      </c>
      <c r="L99" s="68">
        <f t="shared" si="15"/>
        <v>5.4636833180555611</v>
      </c>
      <c r="M99" s="68">
        <f t="shared" si="16"/>
        <v>5.4718249583928626</v>
      </c>
    </row>
    <row r="100" spans="1:13">
      <c r="A100">
        <v>1.7500000000000009</v>
      </c>
      <c r="B100">
        <f t="shared" si="10"/>
        <v>5.7546026760057352</v>
      </c>
      <c r="C100">
        <f t="shared" si="17"/>
        <v>5.7519087897406731</v>
      </c>
      <c r="E100">
        <v>1</v>
      </c>
      <c r="F100" s="68">
        <v>1</v>
      </c>
      <c r="G100" s="68">
        <f t="shared" si="11"/>
        <v>2.7500000000000009</v>
      </c>
      <c r="H100" s="68">
        <f t="shared" si="12"/>
        <v>4.2812500000000027</v>
      </c>
      <c r="I100" s="68">
        <f t="shared" si="12"/>
        <v>5.1744791666666705</v>
      </c>
      <c r="J100" s="68">
        <f t="shared" si="13"/>
        <v>5.5652669270833384</v>
      </c>
      <c r="K100" s="68">
        <f t="shared" si="14"/>
        <v>5.7020426432291718</v>
      </c>
      <c r="L100" s="68">
        <f t="shared" si="15"/>
        <v>5.7419355604383728</v>
      </c>
      <c r="M100" s="68">
        <f t="shared" si="16"/>
        <v>5.7519087897406731</v>
      </c>
    </row>
    <row r="101" spans="1:13">
      <c r="A101">
        <v>1.8000000000000009</v>
      </c>
      <c r="B101">
        <f t="shared" si="10"/>
        <v>6.0496474644129519</v>
      </c>
      <c r="C101">
        <f t="shared" si="17"/>
        <v>6.0462504228571481</v>
      </c>
      <c r="E101">
        <v>1</v>
      </c>
      <c r="F101" s="68">
        <v>1</v>
      </c>
      <c r="G101" s="68">
        <f t="shared" si="11"/>
        <v>2.8000000000000007</v>
      </c>
      <c r="H101" s="68">
        <f t="shared" si="12"/>
        <v>4.4200000000000026</v>
      </c>
      <c r="I101" s="68">
        <f t="shared" si="12"/>
        <v>5.3920000000000039</v>
      </c>
      <c r="J101" s="68">
        <f t="shared" si="13"/>
        <v>5.829400000000005</v>
      </c>
      <c r="K101" s="68">
        <f t="shared" si="14"/>
        <v>5.9868640000000051</v>
      </c>
      <c r="L101" s="68">
        <f t="shared" si="15"/>
        <v>6.034103200000005</v>
      </c>
      <c r="M101" s="68">
        <f t="shared" si="16"/>
        <v>6.0462504228571481</v>
      </c>
    </row>
    <row r="102" spans="1:13">
      <c r="A102">
        <v>1.850000000000001</v>
      </c>
      <c r="B102">
        <f t="shared" si="10"/>
        <v>6.3598195226018381</v>
      </c>
      <c r="C102">
        <f t="shared" si="17"/>
        <v>6.3555620244284849</v>
      </c>
      <c r="E102">
        <v>1</v>
      </c>
      <c r="F102" s="68">
        <v>1</v>
      </c>
      <c r="G102" s="68">
        <f t="shared" si="11"/>
        <v>2.850000000000001</v>
      </c>
      <c r="H102" s="68">
        <f t="shared" si="12"/>
        <v>4.5612500000000029</v>
      </c>
      <c r="I102" s="68">
        <f t="shared" si="12"/>
        <v>5.6165208333333378</v>
      </c>
      <c r="J102" s="68">
        <f t="shared" si="13"/>
        <v>6.1045835937500055</v>
      </c>
      <c r="K102" s="68">
        <f t="shared" si="14"/>
        <v>6.2851668151041729</v>
      </c>
      <c r="L102" s="68">
        <f t="shared" si="15"/>
        <v>6.3408466416883744</v>
      </c>
      <c r="M102" s="68">
        <f t="shared" si="16"/>
        <v>6.3555620244284849</v>
      </c>
    </row>
    <row r="103" spans="1:13">
      <c r="A103">
        <v>1.900000000000001</v>
      </c>
      <c r="B103">
        <f t="shared" si="10"/>
        <v>6.6858944422792765</v>
      </c>
      <c r="C103">
        <f t="shared" si="17"/>
        <v>6.6805894684325464</v>
      </c>
      <c r="E103">
        <v>1</v>
      </c>
      <c r="F103" s="68">
        <v>1</v>
      </c>
      <c r="G103" s="68">
        <f t="shared" si="11"/>
        <v>2.9000000000000012</v>
      </c>
      <c r="H103" s="68">
        <f t="shared" si="12"/>
        <v>4.7050000000000036</v>
      </c>
      <c r="I103" s="68">
        <f t="shared" si="12"/>
        <v>5.8481666666666721</v>
      </c>
      <c r="J103" s="68">
        <f t="shared" si="13"/>
        <v>6.3911708333333399</v>
      </c>
      <c r="K103" s="68">
        <f t="shared" si="14"/>
        <v>6.5975124166666737</v>
      </c>
      <c r="L103" s="68">
        <f t="shared" si="15"/>
        <v>6.6628539180555624</v>
      </c>
      <c r="M103" s="68">
        <f t="shared" si="16"/>
        <v>6.6805894684325464</v>
      </c>
    </row>
    <row r="104" spans="1:13">
      <c r="A104">
        <v>1.9500000000000011</v>
      </c>
      <c r="B104">
        <f t="shared" si="10"/>
        <v>7.0286875805893008</v>
      </c>
      <c r="C104">
        <f t="shared" si="17"/>
        <v>7.0221137395242827</v>
      </c>
      <c r="E104">
        <v>1</v>
      </c>
      <c r="F104" s="68">
        <v>1</v>
      </c>
      <c r="G104" s="68">
        <f t="shared" si="11"/>
        <v>2.9500000000000011</v>
      </c>
      <c r="H104" s="68">
        <f t="shared" si="12"/>
        <v>4.8512500000000029</v>
      </c>
      <c r="I104" s="68">
        <f t="shared" si="12"/>
        <v>6.0870625000000054</v>
      </c>
      <c r="J104" s="68">
        <f t="shared" si="13"/>
        <v>6.6895210937500069</v>
      </c>
      <c r="K104" s="68">
        <f t="shared" si="14"/>
        <v>6.9244799453125072</v>
      </c>
      <c r="L104" s="68">
        <f t="shared" si="15"/>
        <v>7.0008415720703203</v>
      </c>
      <c r="M104" s="68">
        <f t="shared" si="16"/>
        <v>7.0221137395242827</v>
      </c>
    </row>
    <row r="105" spans="1:13">
      <c r="A105">
        <v>2.0000000000000009</v>
      </c>
      <c r="B105">
        <f t="shared" si="10"/>
        <v>7.3890560989306566</v>
      </c>
      <c r="C105">
        <f t="shared" si="17"/>
        <v>7.3809523809523876</v>
      </c>
      <c r="E105">
        <v>1</v>
      </c>
      <c r="F105" s="68">
        <v>1</v>
      </c>
      <c r="G105" s="68">
        <f t="shared" si="11"/>
        <v>3.0000000000000009</v>
      </c>
      <c r="H105" s="68">
        <f t="shared" si="12"/>
        <v>5.0000000000000027</v>
      </c>
      <c r="I105" s="68">
        <f t="shared" si="12"/>
        <v>6.3333333333333375</v>
      </c>
      <c r="J105" s="68">
        <f t="shared" si="13"/>
        <v>7.0000000000000053</v>
      </c>
      <c r="K105" s="68">
        <f t="shared" si="14"/>
        <v>7.2666666666666728</v>
      </c>
      <c r="L105" s="68">
        <f t="shared" si="15"/>
        <v>7.3555555555555623</v>
      </c>
      <c r="M105" s="68">
        <f t="shared" si="16"/>
        <v>7.3809523809523876</v>
      </c>
    </row>
    <row r="106" spans="1:13">
      <c r="A106">
        <v>2.0500000000000007</v>
      </c>
      <c r="B106">
        <f t="shared" si="10"/>
        <v>7.7679011063067778</v>
      </c>
      <c r="C106">
        <f t="shared" si="17"/>
        <v>7.7579609877884792</v>
      </c>
      <c r="E106">
        <v>1</v>
      </c>
      <c r="F106" s="68">
        <v>1</v>
      </c>
      <c r="G106" s="68">
        <f t="shared" si="11"/>
        <v>3.0500000000000007</v>
      </c>
      <c r="H106" s="68">
        <f t="shared" si="12"/>
        <v>5.1512500000000028</v>
      </c>
      <c r="I106" s="68">
        <f t="shared" si="12"/>
        <v>6.5871041666666708</v>
      </c>
      <c r="J106" s="68">
        <f t="shared" si="13"/>
        <v>7.3229794270833386</v>
      </c>
      <c r="K106" s="68">
        <f t="shared" si="14"/>
        <v>7.6246882838541721</v>
      </c>
      <c r="L106" s="68">
        <f t="shared" si="15"/>
        <v>7.7277721432508741</v>
      </c>
      <c r="M106" s="68">
        <f t="shared" si="16"/>
        <v>7.7579609877884792</v>
      </c>
    </row>
    <row r="107" spans="1:13">
      <c r="A107">
        <v>2.1000000000000005</v>
      </c>
      <c r="B107">
        <f t="shared" si="10"/>
        <v>8.1661699125676552</v>
      </c>
      <c r="C107">
        <f t="shared" si="17"/>
        <v>8.1540347462500034</v>
      </c>
      <c r="E107">
        <v>1</v>
      </c>
      <c r="F107" s="68">
        <v>1</v>
      </c>
      <c r="G107" s="68">
        <f t="shared" si="11"/>
        <v>3.1000000000000005</v>
      </c>
      <c r="H107" s="68">
        <f t="shared" si="12"/>
        <v>5.3050000000000015</v>
      </c>
      <c r="I107" s="68">
        <f t="shared" si="12"/>
        <v>6.8485000000000023</v>
      </c>
      <c r="J107" s="68">
        <f t="shared" si="13"/>
        <v>7.6588375000000033</v>
      </c>
      <c r="K107" s="68">
        <f t="shared" si="14"/>
        <v>7.9991792500000036</v>
      </c>
      <c r="L107" s="68">
        <f t="shared" si="15"/>
        <v>8.1182988625000032</v>
      </c>
      <c r="M107" s="68">
        <f t="shared" si="16"/>
        <v>8.1540347462500034</v>
      </c>
    </row>
    <row r="108" spans="1:13">
      <c r="A108">
        <v>2.1500000000000004</v>
      </c>
      <c r="B108">
        <f t="shared" si="10"/>
        <v>8.5848583971778964</v>
      </c>
      <c r="C108">
        <f t="shared" si="17"/>
        <v>8.570110019898161</v>
      </c>
      <c r="E108">
        <v>1</v>
      </c>
      <c r="F108" s="68">
        <v>1</v>
      </c>
      <c r="G108" s="68">
        <f t="shared" si="11"/>
        <v>3.1500000000000004</v>
      </c>
      <c r="H108" s="68">
        <f t="shared" si="12"/>
        <v>5.4612500000000015</v>
      </c>
      <c r="I108" s="68">
        <f t="shared" si="12"/>
        <v>7.1176458333333352</v>
      </c>
      <c r="J108" s="68">
        <f t="shared" si="13"/>
        <v>8.0079585937500024</v>
      </c>
      <c r="K108" s="68">
        <f t="shared" si="14"/>
        <v>8.3907930807291695</v>
      </c>
      <c r="L108" s="68">
        <f t="shared" si="15"/>
        <v>8.5279754385633701</v>
      </c>
      <c r="M108" s="68">
        <f t="shared" si="16"/>
        <v>8.570110019898161</v>
      </c>
    </row>
    <row r="109" spans="1:13">
      <c r="A109">
        <v>2.2000000000000002</v>
      </c>
      <c r="B109">
        <f t="shared" si="10"/>
        <v>9.025013499434122</v>
      </c>
      <c r="C109">
        <f t="shared" si="17"/>
        <v>9.007165983492067</v>
      </c>
      <c r="E109">
        <v>1</v>
      </c>
      <c r="F109" s="68">
        <v>1</v>
      </c>
      <c r="G109" s="68">
        <f t="shared" si="11"/>
        <v>3.2</v>
      </c>
      <c r="H109" s="68">
        <f t="shared" si="12"/>
        <v>5.620000000000001</v>
      </c>
      <c r="I109" s="68">
        <f t="shared" si="12"/>
        <v>7.3946666666666685</v>
      </c>
      <c r="J109" s="68">
        <f t="shared" si="13"/>
        <v>8.3707333333333356</v>
      </c>
      <c r="K109" s="68">
        <f t="shared" si="14"/>
        <v>8.8002026666666691</v>
      </c>
      <c r="L109" s="68">
        <f t="shared" si="15"/>
        <v>8.9576747555555585</v>
      </c>
      <c r="M109" s="68">
        <f t="shared" si="16"/>
        <v>9.007165983492067</v>
      </c>
    </row>
    <row r="110" spans="1:13">
      <c r="A110">
        <v>2.25</v>
      </c>
      <c r="B110">
        <f t="shared" si="10"/>
        <v>9.4877358363585262</v>
      </c>
      <c r="C110">
        <f t="shared" si="17"/>
        <v>9.466226305280415</v>
      </c>
      <c r="E110">
        <v>1</v>
      </c>
      <c r="F110" s="68">
        <v>1</v>
      </c>
      <c r="G110" s="68">
        <f t="shared" si="11"/>
        <v>3.25</v>
      </c>
      <c r="H110" s="68">
        <f t="shared" si="12"/>
        <v>5.78125</v>
      </c>
      <c r="I110" s="68">
        <f t="shared" si="12"/>
        <v>7.6796875</v>
      </c>
      <c r="J110" s="68">
        <f t="shared" si="13"/>
        <v>8.74755859375</v>
      </c>
      <c r="K110" s="68">
        <f t="shared" si="14"/>
        <v>9.2281005859375007</v>
      </c>
      <c r="L110" s="68">
        <f t="shared" si="15"/>
        <v>9.4083038330078139</v>
      </c>
      <c r="M110" s="68">
        <f t="shared" si="16"/>
        <v>9.466226305280415</v>
      </c>
    </row>
    <row r="111" spans="1:13">
      <c r="A111">
        <v>2.2999999999999998</v>
      </c>
      <c r="B111">
        <f t="shared" si="10"/>
        <v>9.9741824548147182</v>
      </c>
      <c r="C111">
        <f t="shared" si="17"/>
        <v>9.9483608785119024</v>
      </c>
      <c r="E111">
        <v>1</v>
      </c>
      <c r="F111" s="68">
        <v>1</v>
      </c>
      <c r="G111" s="68">
        <f t="shared" si="11"/>
        <v>3.3</v>
      </c>
      <c r="H111" s="68">
        <f t="shared" si="12"/>
        <v>5.9449999999999994</v>
      </c>
      <c r="I111" s="68">
        <f t="shared" si="12"/>
        <v>7.9728333333333321</v>
      </c>
      <c r="J111" s="68">
        <f t="shared" si="13"/>
        <v>9.1388374999999975</v>
      </c>
      <c r="K111" s="68">
        <f t="shared" si="14"/>
        <v>9.6751994166666648</v>
      </c>
      <c r="L111" s="68">
        <f t="shared" si="15"/>
        <v>9.8808048180555534</v>
      </c>
      <c r="M111" s="68">
        <f t="shared" si="16"/>
        <v>9.9483608785119024</v>
      </c>
    </row>
    <row r="112" spans="1:13">
      <c r="A112">
        <v>2.3499999999999996</v>
      </c>
      <c r="B112">
        <f t="shared" si="10"/>
        <v>10.48556972472757</v>
      </c>
      <c r="C112">
        <f t="shared" si="17"/>
        <v>10.454687602945651</v>
      </c>
      <c r="E112">
        <v>1</v>
      </c>
      <c r="F112" s="68">
        <v>1</v>
      </c>
      <c r="G112" s="68">
        <f t="shared" si="11"/>
        <v>3.3499999999999996</v>
      </c>
      <c r="H112" s="68">
        <f t="shared" si="12"/>
        <v>6.1112499999999983</v>
      </c>
      <c r="I112" s="68">
        <f t="shared" si="12"/>
        <v>8.2742291666666645</v>
      </c>
      <c r="J112" s="68">
        <f t="shared" si="13"/>
        <v>9.5449794270833301</v>
      </c>
      <c r="K112" s="68">
        <f t="shared" si="14"/>
        <v>10.142232049479164</v>
      </c>
      <c r="L112" s="68">
        <f t="shared" si="15"/>
        <v>10.376155993250865</v>
      </c>
      <c r="M112" s="68">
        <f t="shared" si="16"/>
        <v>10.454687602945651</v>
      </c>
    </row>
    <row r="113" spans="1:13">
      <c r="A113">
        <v>2.3999999999999995</v>
      </c>
      <c r="B113">
        <f t="shared" si="10"/>
        <v>11.023176380641596</v>
      </c>
      <c r="C113">
        <f t="shared" si="17"/>
        <v>10.986374217142851</v>
      </c>
      <c r="E113">
        <v>1</v>
      </c>
      <c r="F113" s="68">
        <v>1</v>
      </c>
      <c r="G113" s="68">
        <f t="shared" si="11"/>
        <v>3.3999999999999995</v>
      </c>
      <c r="H113" s="68">
        <f t="shared" si="12"/>
        <v>6.2799999999999976</v>
      </c>
      <c r="I113" s="68">
        <f t="shared" si="12"/>
        <v>8.5839999999999961</v>
      </c>
      <c r="J113" s="68">
        <f t="shared" si="13"/>
        <v>9.9663999999999948</v>
      </c>
      <c r="K113" s="68">
        <f t="shared" si="14"/>
        <v>10.629951999999994</v>
      </c>
      <c r="L113" s="68">
        <f t="shared" si="15"/>
        <v>10.895372799999993</v>
      </c>
      <c r="M113" s="68">
        <f t="shared" si="16"/>
        <v>10.986374217142851</v>
      </c>
    </row>
    <row r="114" spans="1:13">
      <c r="A114">
        <v>2.4499999999999993</v>
      </c>
      <c r="B114">
        <f t="shared" si="10"/>
        <v>11.588346719223381</v>
      </c>
      <c r="C114">
        <f t="shared" si="17"/>
        <v>11.544640182320956</v>
      </c>
      <c r="E114">
        <v>1</v>
      </c>
      <c r="F114" s="68">
        <v>1</v>
      </c>
      <c r="G114" s="68">
        <f t="shared" si="11"/>
        <v>3.4499999999999993</v>
      </c>
      <c r="H114" s="68">
        <f t="shared" si="12"/>
        <v>6.4512499999999982</v>
      </c>
      <c r="I114" s="68">
        <f t="shared" si="12"/>
        <v>8.9022708333333291</v>
      </c>
      <c r="J114" s="68">
        <f t="shared" si="13"/>
        <v>10.403521093749994</v>
      </c>
      <c r="K114" s="68">
        <f t="shared" si="14"/>
        <v>11.13913372135416</v>
      </c>
      <c r="L114" s="68">
        <f t="shared" si="15"/>
        <v>11.43950887762586</v>
      </c>
      <c r="M114" s="68">
        <f t="shared" si="16"/>
        <v>11.544640182320956</v>
      </c>
    </row>
    <row r="115" spans="1:13">
      <c r="A115">
        <v>2.4999999999999991</v>
      </c>
      <c r="B115">
        <f t="shared" si="10"/>
        <v>12.182493960703463</v>
      </c>
      <c r="C115">
        <f t="shared" si="17"/>
        <v>12.130758618551576</v>
      </c>
      <c r="E115">
        <v>1</v>
      </c>
      <c r="F115" s="68">
        <v>1</v>
      </c>
      <c r="G115" s="68">
        <f t="shared" si="11"/>
        <v>3.4999999999999991</v>
      </c>
      <c r="H115" s="68">
        <f t="shared" si="12"/>
        <v>6.6249999999999964</v>
      </c>
      <c r="I115" s="68">
        <f t="shared" si="12"/>
        <v>9.2291666666666607</v>
      </c>
      <c r="J115" s="68">
        <f t="shared" si="13"/>
        <v>10.856770833333325</v>
      </c>
      <c r="K115" s="68">
        <f t="shared" si="14"/>
        <v>11.670572916666657</v>
      </c>
      <c r="L115" s="68">
        <f t="shared" si="15"/>
        <v>12.009657118055545</v>
      </c>
      <c r="M115" s="68">
        <f t="shared" si="16"/>
        <v>12.130758618551576</v>
      </c>
    </row>
    <row r="116" spans="1:13">
      <c r="A116">
        <v>2.5499999999999989</v>
      </c>
      <c r="B116">
        <f t="shared" si="10"/>
        <v>12.807103782663019</v>
      </c>
      <c r="C116">
        <f t="shared" si="17"/>
        <v>12.746058294083412</v>
      </c>
      <c r="E116">
        <v>1</v>
      </c>
      <c r="F116" s="68">
        <v>1</v>
      </c>
      <c r="G116" s="68">
        <f t="shared" si="11"/>
        <v>3.5499999999999989</v>
      </c>
      <c r="H116" s="68">
        <f t="shared" si="12"/>
        <v>6.801249999999996</v>
      </c>
      <c r="I116" s="68">
        <f t="shared" si="12"/>
        <v>9.5648124999999915</v>
      </c>
      <c r="J116" s="68">
        <f t="shared" si="13"/>
        <v>11.326583593749989</v>
      </c>
      <c r="K116" s="68">
        <f t="shared" si="14"/>
        <v>12.225086851562487</v>
      </c>
      <c r="L116" s="68">
        <f t="shared" si="15"/>
        <v>12.606950736132799</v>
      </c>
      <c r="M116" s="68">
        <f t="shared" si="16"/>
        <v>12.746058294083412</v>
      </c>
    </row>
    <row r="117" spans="1:13">
      <c r="A117">
        <v>2.5999999999999988</v>
      </c>
      <c r="B117">
        <f t="shared" si="10"/>
        <v>13.463738035001674</v>
      </c>
      <c r="C117">
        <f t="shared" si="17"/>
        <v>13.391925668571414</v>
      </c>
      <c r="E117">
        <v>1</v>
      </c>
      <c r="F117" s="68">
        <v>1</v>
      </c>
      <c r="G117" s="68">
        <f t="shared" si="11"/>
        <v>3.5999999999999988</v>
      </c>
      <c r="H117" s="68">
        <f t="shared" si="12"/>
        <v>6.9799999999999951</v>
      </c>
      <c r="I117" s="68">
        <f t="shared" si="12"/>
        <v>9.9093333333333238</v>
      </c>
      <c r="J117" s="68">
        <f t="shared" si="13"/>
        <v>11.813399999999987</v>
      </c>
      <c r="K117" s="68">
        <f t="shared" si="14"/>
        <v>12.803514666666652</v>
      </c>
      <c r="L117" s="68">
        <f t="shared" si="15"/>
        <v>13.232564355555541</v>
      </c>
      <c r="M117" s="68">
        <f t="shared" si="16"/>
        <v>13.391925668571414</v>
      </c>
    </row>
    <row r="118" spans="1:13">
      <c r="A118">
        <v>2.6499999999999986</v>
      </c>
      <c r="B118">
        <f t="shared" si="10"/>
        <v>14.154038645375783</v>
      </c>
      <c r="C118">
        <f t="shared" si="17"/>
        <v>14.069806990993442</v>
      </c>
      <c r="E118">
        <v>1</v>
      </c>
      <c r="F118" s="68">
        <v>1</v>
      </c>
      <c r="G118" s="68">
        <f t="shared" si="11"/>
        <v>3.6499999999999986</v>
      </c>
      <c r="H118" s="68">
        <f t="shared" si="12"/>
        <v>7.1612499999999955</v>
      </c>
      <c r="I118" s="68">
        <f t="shared" si="12"/>
        <v>10.262854166666658</v>
      </c>
      <c r="J118" s="68">
        <f t="shared" si="13"/>
        <v>12.317666927083321</v>
      </c>
      <c r="K118" s="68">
        <f t="shared" si="14"/>
        <v>13.406717690104152</v>
      </c>
      <c r="L118" s="68">
        <f t="shared" si="15"/>
        <v>13.887715110438352</v>
      </c>
      <c r="M118" s="68">
        <f t="shared" si="16"/>
        <v>14.069806990993442</v>
      </c>
    </row>
    <row r="119" spans="1:13">
      <c r="A119">
        <v>2.6999999999999984</v>
      </c>
      <c r="B119">
        <f t="shared" si="10"/>
        <v>14.87973172487281</v>
      </c>
      <c r="C119">
        <f t="shared" si="17"/>
        <v>14.781210453035692</v>
      </c>
      <c r="E119">
        <v>1</v>
      </c>
      <c r="F119" s="68">
        <v>1</v>
      </c>
      <c r="G119" s="68">
        <f t="shared" si="11"/>
        <v>3.6999999999999984</v>
      </c>
      <c r="H119" s="68">
        <f t="shared" si="12"/>
        <v>7.3449999999999935</v>
      </c>
      <c r="I119" s="68">
        <f t="shared" si="12"/>
        <v>10.625499999999988</v>
      </c>
      <c r="J119" s="68">
        <f t="shared" si="13"/>
        <v>12.839837499999984</v>
      </c>
      <c r="K119" s="68">
        <f t="shared" si="14"/>
        <v>14.035579749999981</v>
      </c>
      <c r="L119" s="68">
        <f t="shared" si="15"/>
        <v>14.573663762499979</v>
      </c>
      <c r="M119" s="68">
        <f t="shared" si="16"/>
        <v>14.781210453035692</v>
      </c>
    </row>
    <row r="120" spans="1:13">
      <c r="A120">
        <v>2.7499999999999982</v>
      </c>
      <c r="B120">
        <f t="shared" si="10"/>
        <v>15.642631884188145</v>
      </c>
      <c r="C120">
        <f t="shared" si="17"/>
        <v>15.527708398728116</v>
      </c>
      <c r="E120">
        <v>1</v>
      </c>
      <c r="F120" s="68">
        <v>1</v>
      </c>
      <c r="G120" s="68">
        <f t="shared" si="11"/>
        <v>3.7499999999999982</v>
      </c>
      <c r="H120" s="68">
        <f t="shared" si="12"/>
        <v>7.5312499999999929</v>
      </c>
      <c r="I120" s="68">
        <f t="shared" si="12"/>
        <v>10.99739583333332</v>
      </c>
      <c r="J120" s="68">
        <f t="shared" si="13"/>
        <v>13.38037109374998</v>
      </c>
      <c r="K120" s="68">
        <f t="shared" si="14"/>
        <v>14.691007486979142</v>
      </c>
      <c r="L120" s="68">
        <f t="shared" si="15"/>
        <v>15.291715833875841</v>
      </c>
      <c r="M120" s="68">
        <f t="shared" si="16"/>
        <v>15.527708398728116</v>
      </c>
    </row>
    <row r="121" spans="1:13">
      <c r="A121">
        <v>2.799999999999998</v>
      </c>
      <c r="B121">
        <f t="shared" si="10"/>
        <v>16.444646771097016</v>
      </c>
      <c r="C121">
        <f t="shared" si="17"/>
        <v>16.310939591111079</v>
      </c>
      <c r="E121">
        <v>1</v>
      </c>
      <c r="F121" s="68">
        <v>1</v>
      </c>
      <c r="G121" s="68">
        <f t="shared" si="11"/>
        <v>3.799999999999998</v>
      </c>
      <c r="H121" s="68">
        <f t="shared" si="12"/>
        <v>7.7199999999999926</v>
      </c>
      <c r="I121" s="68">
        <f t="shared" si="12"/>
        <v>11.378666666666652</v>
      </c>
      <c r="J121" s="68">
        <f t="shared" si="13"/>
        <v>13.939733333333312</v>
      </c>
      <c r="K121" s="68">
        <f t="shared" si="14"/>
        <v>15.37393066666664</v>
      </c>
      <c r="L121" s="68">
        <f t="shared" si="15"/>
        <v>16.043222755555526</v>
      </c>
      <c r="M121" s="68">
        <f t="shared" si="16"/>
        <v>16.310939591111079</v>
      </c>
    </row>
    <row r="122" spans="1:13">
      <c r="A122">
        <v>2.8499999999999979</v>
      </c>
      <c r="B122">
        <f t="shared" si="10"/>
        <v>17.287781840567604</v>
      </c>
      <c r="C122">
        <f t="shared" si="17"/>
        <v>17.132611536714528</v>
      </c>
      <c r="E122">
        <v>1</v>
      </c>
      <c r="F122" s="68">
        <v>1</v>
      </c>
      <c r="G122" s="68">
        <f t="shared" si="11"/>
        <v>3.8499999999999979</v>
      </c>
      <c r="H122" s="68">
        <f t="shared" si="12"/>
        <v>7.9112499999999919</v>
      </c>
      <c r="I122" s="68">
        <f t="shared" si="12"/>
        <v>11.769437499999983</v>
      </c>
      <c r="J122" s="68">
        <f t="shared" si="13"/>
        <v>14.518396093749974</v>
      </c>
      <c r="K122" s="68">
        <f t="shared" si="14"/>
        <v>16.08530249218747</v>
      </c>
      <c r="L122" s="68">
        <f t="shared" si="15"/>
        <v>16.829583031445278</v>
      </c>
      <c r="M122" s="68">
        <f t="shared" si="16"/>
        <v>17.132611536714528</v>
      </c>
    </row>
    <row r="123" spans="1:13">
      <c r="A123">
        <v>2.8999999999999977</v>
      </c>
      <c r="B123">
        <f t="shared" si="10"/>
        <v>18.174145369443018</v>
      </c>
      <c r="C123">
        <f t="shared" si="17"/>
        <v>17.994502868630907</v>
      </c>
      <c r="E123">
        <v>1</v>
      </c>
      <c r="F123" s="68">
        <v>1</v>
      </c>
      <c r="G123" s="68">
        <f t="shared" si="11"/>
        <v>3.8999999999999977</v>
      </c>
      <c r="H123" s="68">
        <f t="shared" si="12"/>
        <v>8.1049999999999898</v>
      </c>
      <c r="I123" s="68">
        <f t="shared" si="12"/>
        <v>12.169833333333312</v>
      </c>
      <c r="J123" s="68">
        <f t="shared" si="13"/>
        <v>15.116837499999969</v>
      </c>
      <c r="K123" s="68">
        <f t="shared" si="14"/>
        <v>16.826099916666628</v>
      </c>
      <c r="L123" s="68">
        <f t="shared" si="15"/>
        <v>17.652243418055512</v>
      </c>
      <c r="M123" s="68">
        <f t="shared" si="16"/>
        <v>17.994502868630907</v>
      </c>
    </row>
    <row r="124" spans="1:13">
      <c r="A124">
        <v>2.9499999999999975</v>
      </c>
      <c r="B124">
        <f t="shared" si="10"/>
        <v>19.105953728231601</v>
      </c>
      <c r="C124">
        <f t="shared" si="17"/>
        <v>18.89846578896309</v>
      </c>
      <c r="E124">
        <v>1</v>
      </c>
      <c r="F124" s="68">
        <v>1</v>
      </c>
      <c r="G124" s="68">
        <f t="shared" si="11"/>
        <v>3.9499999999999975</v>
      </c>
      <c r="H124" s="68">
        <f t="shared" si="12"/>
        <v>8.3012499999999889</v>
      </c>
      <c r="I124" s="68">
        <f t="shared" si="12"/>
        <v>12.579979166666643</v>
      </c>
      <c r="J124" s="68">
        <f t="shared" si="13"/>
        <v>15.735541927083299</v>
      </c>
      <c r="K124" s="68">
        <f t="shared" si="14"/>
        <v>17.597323955729124</v>
      </c>
      <c r="L124" s="68">
        <f t="shared" si="15"/>
        <v>18.512700119813321</v>
      </c>
      <c r="M124" s="68">
        <f t="shared" si="16"/>
        <v>18.89846578896309</v>
      </c>
    </row>
    <row r="125" spans="1:13">
      <c r="A125">
        <v>2.9999999999999973</v>
      </c>
      <c r="B125">
        <f t="shared" si="10"/>
        <v>20.085536923187615</v>
      </c>
      <c r="C125">
        <f t="shared" si="17"/>
        <v>19.846428571428525</v>
      </c>
      <c r="E125">
        <v>1</v>
      </c>
      <c r="F125" s="68">
        <v>1</v>
      </c>
      <c r="G125" s="68">
        <f t="shared" si="11"/>
        <v>3.9999999999999973</v>
      </c>
      <c r="H125" s="68">
        <f t="shared" si="12"/>
        <v>8.4999999999999893</v>
      </c>
      <c r="I125" s="68">
        <f t="shared" si="12"/>
        <v>12.999999999999979</v>
      </c>
      <c r="J125" s="68">
        <f t="shared" si="13"/>
        <v>16.374999999999968</v>
      </c>
      <c r="K125" s="68">
        <f t="shared" si="14"/>
        <v>18.399999999999959</v>
      </c>
      <c r="L125" s="68">
        <f t="shared" si="15"/>
        <v>19.412499999999955</v>
      </c>
      <c r="M125" s="68">
        <f t="shared" si="16"/>
        <v>19.846428571428525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B1:E24"/>
  <sheetViews>
    <sheetView workbookViewId="0">
      <selection activeCell="E5" sqref="E5"/>
    </sheetView>
  </sheetViews>
  <sheetFormatPr baseColWidth="10" defaultRowHeight="14.25"/>
  <sheetData>
    <row r="1" spans="2:5">
      <c r="D1">
        <f>SUM(D3:D22)*B4</f>
        <v>4.4700000000000015</v>
      </c>
      <c r="E1">
        <f>SUM(E3:E22)*B4</f>
        <v>4.870000000000001</v>
      </c>
    </row>
    <row r="2" spans="2:5" ht="15.75">
      <c r="C2" t="s">
        <v>5</v>
      </c>
      <c r="D2" t="s">
        <v>6</v>
      </c>
      <c r="E2" t="s">
        <v>7</v>
      </c>
    </row>
    <row r="3" spans="2:5">
      <c r="B3">
        <v>0</v>
      </c>
      <c r="C3">
        <f>+B3^2+1</f>
        <v>1</v>
      </c>
      <c r="D3">
        <f t="shared" ref="D3:D23" si="0">+B3^2+1</f>
        <v>1</v>
      </c>
      <c r="E3">
        <f>+B4^2+1</f>
        <v>1.01</v>
      </c>
    </row>
    <row r="4" spans="2:5">
      <c r="B4">
        <v>0.1</v>
      </c>
      <c r="C4" s="68">
        <f t="shared" ref="C4:C23" si="1">+B4^2+1</f>
        <v>1.01</v>
      </c>
      <c r="D4" s="68">
        <f>+B4^2+1</f>
        <v>1.01</v>
      </c>
      <c r="E4" s="68">
        <f>+B5^2+1</f>
        <v>1.04</v>
      </c>
    </row>
    <row r="5" spans="2:5">
      <c r="B5">
        <v>0.2</v>
      </c>
      <c r="C5" s="68">
        <f t="shared" si="1"/>
        <v>1.04</v>
      </c>
      <c r="D5" s="68">
        <f t="shared" si="0"/>
        <v>1.04</v>
      </c>
      <c r="E5" s="68">
        <f t="shared" ref="E5:E23" si="2">+B6^2+1</f>
        <v>1.0900000000000001</v>
      </c>
    </row>
    <row r="6" spans="2:5">
      <c r="B6">
        <v>0.3</v>
      </c>
      <c r="C6" s="68">
        <f t="shared" si="1"/>
        <v>1.0900000000000001</v>
      </c>
      <c r="D6" s="68">
        <f t="shared" si="0"/>
        <v>1.0900000000000001</v>
      </c>
      <c r="E6" s="68">
        <f t="shared" si="2"/>
        <v>1.1600000000000001</v>
      </c>
    </row>
    <row r="7" spans="2:5">
      <c r="B7">
        <v>0.4</v>
      </c>
      <c r="C7" s="68">
        <f t="shared" si="1"/>
        <v>1.1600000000000001</v>
      </c>
      <c r="D7" s="68">
        <f t="shared" si="0"/>
        <v>1.1600000000000001</v>
      </c>
      <c r="E7" s="68">
        <f t="shared" si="2"/>
        <v>1.25</v>
      </c>
    </row>
    <row r="8" spans="2:5">
      <c r="B8">
        <v>0.5</v>
      </c>
      <c r="C8" s="68">
        <f t="shared" si="1"/>
        <v>1.25</v>
      </c>
      <c r="D8" s="68">
        <f t="shared" si="0"/>
        <v>1.25</v>
      </c>
      <c r="E8" s="68">
        <f t="shared" si="2"/>
        <v>1.3599999999999999</v>
      </c>
    </row>
    <row r="9" spans="2:5">
      <c r="B9">
        <v>0.6</v>
      </c>
      <c r="C9" s="68">
        <f t="shared" si="1"/>
        <v>1.3599999999999999</v>
      </c>
      <c r="D9" s="68">
        <f t="shared" si="0"/>
        <v>1.3599999999999999</v>
      </c>
      <c r="E9" s="68">
        <f t="shared" si="2"/>
        <v>1.49</v>
      </c>
    </row>
    <row r="10" spans="2:5">
      <c r="B10">
        <v>0.7</v>
      </c>
      <c r="C10" s="68">
        <f t="shared" si="1"/>
        <v>1.49</v>
      </c>
      <c r="D10" s="68">
        <f t="shared" si="0"/>
        <v>1.49</v>
      </c>
      <c r="E10" s="68">
        <f t="shared" si="2"/>
        <v>1.6400000000000001</v>
      </c>
    </row>
    <row r="11" spans="2:5">
      <c r="B11">
        <v>0.8</v>
      </c>
      <c r="C11" s="68">
        <f t="shared" si="1"/>
        <v>1.6400000000000001</v>
      </c>
      <c r="D11" s="68">
        <f t="shared" si="0"/>
        <v>1.6400000000000001</v>
      </c>
      <c r="E11" s="68">
        <f t="shared" si="2"/>
        <v>1.81</v>
      </c>
    </row>
    <row r="12" spans="2:5">
      <c r="B12">
        <v>0.9</v>
      </c>
      <c r="C12" s="68">
        <f t="shared" si="1"/>
        <v>1.81</v>
      </c>
      <c r="D12" s="68">
        <f t="shared" si="0"/>
        <v>1.81</v>
      </c>
      <c r="E12" s="68">
        <f t="shared" si="2"/>
        <v>2</v>
      </c>
    </row>
    <row r="13" spans="2:5">
      <c r="B13">
        <v>1</v>
      </c>
      <c r="C13" s="68">
        <f t="shared" si="1"/>
        <v>2</v>
      </c>
      <c r="D13" s="68">
        <f t="shared" si="0"/>
        <v>2</v>
      </c>
      <c r="E13" s="68">
        <f t="shared" si="2"/>
        <v>2.21</v>
      </c>
    </row>
    <row r="14" spans="2:5">
      <c r="B14">
        <v>1.1000000000000001</v>
      </c>
      <c r="C14" s="68">
        <f t="shared" si="1"/>
        <v>2.21</v>
      </c>
      <c r="D14" s="68">
        <f t="shared" si="0"/>
        <v>2.21</v>
      </c>
      <c r="E14" s="68">
        <f t="shared" si="2"/>
        <v>2.44</v>
      </c>
    </row>
    <row r="15" spans="2:5">
      <c r="B15">
        <v>1.2</v>
      </c>
      <c r="C15" s="68">
        <f t="shared" si="1"/>
        <v>2.44</v>
      </c>
      <c r="D15" s="68">
        <f t="shared" si="0"/>
        <v>2.44</v>
      </c>
      <c r="E15" s="68">
        <f t="shared" si="2"/>
        <v>2.6900000000000004</v>
      </c>
    </row>
    <row r="16" spans="2:5">
      <c r="B16">
        <v>1.3</v>
      </c>
      <c r="C16" s="68">
        <f t="shared" si="1"/>
        <v>2.6900000000000004</v>
      </c>
      <c r="D16" s="68">
        <f t="shared" si="0"/>
        <v>2.6900000000000004</v>
      </c>
      <c r="E16" s="68">
        <f t="shared" si="2"/>
        <v>2.96</v>
      </c>
    </row>
    <row r="17" spans="2:5">
      <c r="B17">
        <v>1.4</v>
      </c>
      <c r="C17" s="68">
        <f t="shared" si="1"/>
        <v>2.96</v>
      </c>
      <c r="D17" s="68">
        <f t="shared" si="0"/>
        <v>2.96</v>
      </c>
      <c r="E17" s="68">
        <f t="shared" si="2"/>
        <v>3.25</v>
      </c>
    </row>
    <row r="18" spans="2:5">
      <c r="B18">
        <v>1.5</v>
      </c>
      <c r="C18" s="68">
        <f t="shared" si="1"/>
        <v>3.25</v>
      </c>
      <c r="D18" s="68">
        <f t="shared" si="0"/>
        <v>3.25</v>
      </c>
      <c r="E18" s="68">
        <f t="shared" si="2"/>
        <v>3.5600000000000005</v>
      </c>
    </row>
    <row r="19" spans="2:5">
      <c r="B19">
        <v>1.6</v>
      </c>
      <c r="C19" s="68">
        <f t="shared" si="1"/>
        <v>3.5600000000000005</v>
      </c>
      <c r="D19" s="68">
        <f t="shared" si="0"/>
        <v>3.5600000000000005</v>
      </c>
      <c r="E19" s="68">
        <f t="shared" si="2"/>
        <v>3.8899999999999997</v>
      </c>
    </row>
    <row r="20" spans="2:5">
      <c r="B20">
        <v>1.7</v>
      </c>
      <c r="C20" s="68">
        <f t="shared" si="1"/>
        <v>3.8899999999999997</v>
      </c>
      <c r="D20" s="68">
        <f t="shared" si="0"/>
        <v>3.8899999999999997</v>
      </c>
      <c r="E20" s="68">
        <f t="shared" si="2"/>
        <v>4.24</v>
      </c>
    </row>
    <row r="21" spans="2:5">
      <c r="B21">
        <v>1.8</v>
      </c>
      <c r="C21" s="68">
        <f t="shared" si="1"/>
        <v>4.24</v>
      </c>
      <c r="D21" s="68">
        <f t="shared" si="0"/>
        <v>4.24</v>
      </c>
      <c r="E21" s="68">
        <f t="shared" si="2"/>
        <v>4.6099999999999994</v>
      </c>
    </row>
    <row r="22" spans="2:5">
      <c r="B22">
        <v>1.9</v>
      </c>
      <c r="C22" s="68">
        <f t="shared" si="1"/>
        <v>4.6099999999999994</v>
      </c>
      <c r="D22" s="68">
        <f t="shared" si="0"/>
        <v>4.6099999999999994</v>
      </c>
      <c r="E22" s="68">
        <f t="shared" si="2"/>
        <v>5</v>
      </c>
    </row>
    <row r="23" spans="2:5">
      <c r="B23">
        <v>2</v>
      </c>
      <c r="C23" s="68">
        <f t="shared" si="1"/>
        <v>5</v>
      </c>
      <c r="D23" s="68">
        <f t="shared" si="0"/>
        <v>5</v>
      </c>
      <c r="E23" s="68">
        <f t="shared" si="2"/>
        <v>5.41</v>
      </c>
    </row>
    <row r="24" spans="2:5">
      <c r="B24">
        <v>2.1</v>
      </c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B1:F44"/>
  <sheetViews>
    <sheetView workbookViewId="0">
      <selection activeCell="D1" sqref="D1:F1"/>
    </sheetView>
  </sheetViews>
  <sheetFormatPr baseColWidth="10" defaultRowHeight="14.25"/>
  <sheetData>
    <row r="1" spans="2:6">
      <c r="C1">
        <f>2+8/3</f>
        <v>4.6666666666666661</v>
      </c>
      <c r="D1">
        <f>+SUM(D3:D43)*B4</f>
        <v>4.817499999999999</v>
      </c>
      <c r="E1">
        <f>+SUM(E3:E43)*B4</f>
        <v>5.0276249999999996</v>
      </c>
      <c r="F1">
        <f>+SUM(F3:F43)*B4</f>
        <v>4.9225625000000015</v>
      </c>
    </row>
    <row r="2" spans="2:6" ht="15.75">
      <c r="C2" t="s">
        <v>5</v>
      </c>
      <c r="D2" t="s">
        <v>6</v>
      </c>
      <c r="E2" t="s">
        <v>7</v>
      </c>
      <c r="F2" t="s">
        <v>8</v>
      </c>
    </row>
    <row r="3" spans="2:6">
      <c r="B3">
        <v>0</v>
      </c>
      <c r="C3">
        <f>+B3^2+1</f>
        <v>1</v>
      </c>
      <c r="D3">
        <f>+B3^2+1</f>
        <v>1</v>
      </c>
      <c r="E3">
        <f>+B4^2+1</f>
        <v>1.0024999999999999</v>
      </c>
      <c r="F3">
        <f>+(D3+E3)/2</f>
        <v>1.00125</v>
      </c>
    </row>
    <row r="4" spans="2:6">
      <c r="B4">
        <v>0.05</v>
      </c>
      <c r="C4" s="68">
        <f>+B4^2+1</f>
        <v>1.0024999999999999</v>
      </c>
      <c r="D4" s="68">
        <f>+B4^2+1</f>
        <v>1.0024999999999999</v>
      </c>
      <c r="E4" s="68">
        <f>+B5^2+1</f>
        <v>1.01</v>
      </c>
      <c r="F4" s="68">
        <f>+(D4+E4)/2</f>
        <v>1.0062500000000001</v>
      </c>
    </row>
    <row r="5" spans="2:6">
      <c r="B5">
        <v>0.1</v>
      </c>
      <c r="C5" s="68">
        <f t="shared" ref="C5:C43" si="0">+B5^2+1</f>
        <v>1.01</v>
      </c>
      <c r="D5" s="68">
        <f t="shared" ref="D5:D43" si="1">+B5^2+1</f>
        <v>1.01</v>
      </c>
      <c r="E5" s="68">
        <f t="shared" ref="E5:E43" si="2">+B6^2+1</f>
        <v>1.0225</v>
      </c>
      <c r="F5" s="68">
        <f t="shared" ref="F5:F43" si="3">+(D5+E5)/2</f>
        <v>1.0162499999999999</v>
      </c>
    </row>
    <row r="6" spans="2:6">
      <c r="B6">
        <v>0.15</v>
      </c>
      <c r="C6" s="68">
        <f t="shared" si="0"/>
        <v>1.0225</v>
      </c>
      <c r="D6" s="68">
        <f t="shared" si="1"/>
        <v>1.0225</v>
      </c>
      <c r="E6" s="68">
        <f t="shared" si="2"/>
        <v>1.04</v>
      </c>
      <c r="F6" s="68">
        <f t="shared" si="3"/>
        <v>1.03125</v>
      </c>
    </row>
    <row r="7" spans="2:6">
      <c r="B7">
        <v>0.2</v>
      </c>
      <c r="C7" s="68">
        <f t="shared" si="0"/>
        <v>1.04</v>
      </c>
      <c r="D7" s="68">
        <f t="shared" si="1"/>
        <v>1.04</v>
      </c>
      <c r="E7" s="68">
        <f t="shared" si="2"/>
        <v>1.0625</v>
      </c>
      <c r="F7" s="68">
        <f t="shared" si="3"/>
        <v>1.05125</v>
      </c>
    </row>
    <row r="8" spans="2:6">
      <c r="B8">
        <v>0.25</v>
      </c>
      <c r="C8" s="68">
        <f t="shared" si="0"/>
        <v>1.0625</v>
      </c>
      <c r="D8" s="68">
        <f t="shared" si="1"/>
        <v>1.0625</v>
      </c>
      <c r="E8" s="68">
        <f t="shared" si="2"/>
        <v>1.0900000000000001</v>
      </c>
      <c r="F8" s="68">
        <f t="shared" si="3"/>
        <v>1.0762499999999999</v>
      </c>
    </row>
    <row r="9" spans="2:6">
      <c r="B9">
        <v>0.3</v>
      </c>
      <c r="C9" s="68">
        <f t="shared" si="0"/>
        <v>1.0900000000000001</v>
      </c>
      <c r="D9" s="68">
        <f t="shared" si="1"/>
        <v>1.0900000000000001</v>
      </c>
      <c r="E9" s="68">
        <f t="shared" si="2"/>
        <v>1.1225000000000001</v>
      </c>
      <c r="F9" s="68">
        <f t="shared" si="3"/>
        <v>1.1062500000000002</v>
      </c>
    </row>
    <row r="10" spans="2:6">
      <c r="B10">
        <v>0.35</v>
      </c>
      <c r="C10" s="68">
        <f t="shared" si="0"/>
        <v>1.1225000000000001</v>
      </c>
      <c r="D10" s="68">
        <f t="shared" si="1"/>
        <v>1.1225000000000001</v>
      </c>
      <c r="E10" s="68">
        <f t="shared" si="2"/>
        <v>1.1600000000000001</v>
      </c>
      <c r="F10" s="68">
        <f t="shared" si="3"/>
        <v>1.1412500000000001</v>
      </c>
    </row>
    <row r="11" spans="2:6">
      <c r="B11">
        <v>0.4</v>
      </c>
      <c r="C11" s="68">
        <f t="shared" si="0"/>
        <v>1.1600000000000001</v>
      </c>
      <c r="D11" s="68">
        <f t="shared" si="1"/>
        <v>1.1600000000000001</v>
      </c>
      <c r="E11" s="68">
        <f t="shared" si="2"/>
        <v>1.2025000000000001</v>
      </c>
      <c r="F11" s="68">
        <f t="shared" si="3"/>
        <v>1.1812500000000001</v>
      </c>
    </row>
    <row r="12" spans="2:6">
      <c r="B12">
        <v>0.45</v>
      </c>
      <c r="C12" s="68">
        <f t="shared" si="0"/>
        <v>1.2025000000000001</v>
      </c>
      <c r="D12" s="68">
        <f t="shared" si="1"/>
        <v>1.2025000000000001</v>
      </c>
      <c r="E12" s="68">
        <f t="shared" si="2"/>
        <v>1.25</v>
      </c>
      <c r="F12" s="68">
        <f t="shared" si="3"/>
        <v>1.2262500000000001</v>
      </c>
    </row>
    <row r="13" spans="2:6">
      <c r="B13">
        <v>0.5</v>
      </c>
      <c r="C13" s="68">
        <f t="shared" si="0"/>
        <v>1.25</v>
      </c>
      <c r="D13" s="68">
        <f t="shared" si="1"/>
        <v>1.25</v>
      </c>
      <c r="E13" s="68">
        <f t="shared" si="2"/>
        <v>1.3025</v>
      </c>
      <c r="F13" s="68">
        <f t="shared" si="3"/>
        <v>1.2762500000000001</v>
      </c>
    </row>
    <row r="14" spans="2:6">
      <c r="B14">
        <v>0.55000000000000004</v>
      </c>
      <c r="C14" s="68">
        <f t="shared" si="0"/>
        <v>1.3025</v>
      </c>
      <c r="D14" s="68">
        <f t="shared" si="1"/>
        <v>1.3025</v>
      </c>
      <c r="E14" s="68">
        <f t="shared" si="2"/>
        <v>1.3599999999999999</v>
      </c>
      <c r="F14" s="68">
        <f t="shared" si="3"/>
        <v>1.3312499999999998</v>
      </c>
    </row>
    <row r="15" spans="2:6">
      <c r="B15">
        <v>0.6</v>
      </c>
      <c r="C15" s="68">
        <f t="shared" si="0"/>
        <v>1.3599999999999999</v>
      </c>
      <c r="D15" s="68">
        <f t="shared" si="1"/>
        <v>1.3599999999999999</v>
      </c>
      <c r="E15" s="68">
        <f t="shared" si="2"/>
        <v>1.4225000000000001</v>
      </c>
      <c r="F15" s="68">
        <f t="shared" si="3"/>
        <v>1.3912499999999999</v>
      </c>
    </row>
    <row r="16" spans="2:6">
      <c r="B16">
        <v>0.65</v>
      </c>
      <c r="C16" s="68">
        <f t="shared" si="0"/>
        <v>1.4225000000000001</v>
      </c>
      <c r="D16" s="68">
        <f t="shared" si="1"/>
        <v>1.4225000000000001</v>
      </c>
      <c r="E16" s="68">
        <f t="shared" si="2"/>
        <v>1.49</v>
      </c>
      <c r="F16" s="68">
        <f t="shared" si="3"/>
        <v>1.45625</v>
      </c>
    </row>
    <row r="17" spans="2:6">
      <c r="B17">
        <v>0.7</v>
      </c>
      <c r="C17" s="68">
        <f t="shared" si="0"/>
        <v>1.49</v>
      </c>
      <c r="D17" s="68">
        <f t="shared" si="1"/>
        <v>1.49</v>
      </c>
      <c r="E17" s="68">
        <f t="shared" si="2"/>
        <v>1.5625</v>
      </c>
      <c r="F17" s="68">
        <f t="shared" si="3"/>
        <v>1.5262500000000001</v>
      </c>
    </row>
    <row r="18" spans="2:6">
      <c r="B18">
        <v>0.75</v>
      </c>
      <c r="C18" s="68">
        <f t="shared" si="0"/>
        <v>1.5625</v>
      </c>
      <c r="D18" s="68">
        <f t="shared" si="1"/>
        <v>1.5625</v>
      </c>
      <c r="E18" s="68">
        <f t="shared" si="2"/>
        <v>1.6400000000000001</v>
      </c>
      <c r="F18" s="68">
        <f t="shared" si="3"/>
        <v>1.6012500000000001</v>
      </c>
    </row>
    <row r="19" spans="2:6">
      <c r="B19">
        <v>0.8</v>
      </c>
      <c r="C19" s="68">
        <f t="shared" si="0"/>
        <v>1.6400000000000001</v>
      </c>
      <c r="D19" s="68">
        <f t="shared" si="1"/>
        <v>1.6400000000000001</v>
      </c>
      <c r="E19" s="68">
        <f t="shared" si="2"/>
        <v>1.7224999999999999</v>
      </c>
      <c r="F19" s="68">
        <f t="shared" si="3"/>
        <v>1.6812499999999999</v>
      </c>
    </row>
    <row r="20" spans="2:6">
      <c r="B20">
        <v>0.85</v>
      </c>
      <c r="C20" s="68">
        <f t="shared" si="0"/>
        <v>1.7224999999999999</v>
      </c>
      <c r="D20" s="68">
        <f t="shared" si="1"/>
        <v>1.7224999999999999</v>
      </c>
      <c r="E20" s="68">
        <f t="shared" si="2"/>
        <v>1.81</v>
      </c>
      <c r="F20" s="68">
        <f t="shared" si="3"/>
        <v>1.7662499999999999</v>
      </c>
    </row>
    <row r="21" spans="2:6">
      <c r="B21">
        <v>0.9</v>
      </c>
      <c r="C21" s="68">
        <f t="shared" si="0"/>
        <v>1.81</v>
      </c>
      <c r="D21" s="68">
        <f t="shared" si="1"/>
        <v>1.81</v>
      </c>
      <c r="E21" s="68">
        <f t="shared" si="2"/>
        <v>1.9024999999999999</v>
      </c>
      <c r="F21" s="68">
        <f t="shared" si="3"/>
        <v>1.85625</v>
      </c>
    </row>
    <row r="22" spans="2:6">
      <c r="B22">
        <v>0.95</v>
      </c>
      <c r="C22" s="68">
        <f t="shared" si="0"/>
        <v>1.9024999999999999</v>
      </c>
      <c r="D22" s="68">
        <f t="shared" si="1"/>
        <v>1.9024999999999999</v>
      </c>
      <c r="E22" s="68">
        <f t="shared" si="2"/>
        <v>2</v>
      </c>
      <c r="F22" s="68">
        <f t="shared" si="3"/>
        <v>1.9512499999999999</v>
      </c>
    </row>
    <row r="23" spans="2:6">
      <c r="B23">
        <v>1</v>
      </c>
      <c r="C23" s="68">
        <f t="shared" si="0"/>
        <v>2</v>
      </c>
      <c r="D23" s="68">
        <f t="shared" si="1"/>
        <v>2</v>
      </c>
      <c r="E23" s="68">
        <f t="shared" si="2"/>
        <v>2.1025</v>
      </c>
      <c r="F23" s="68">
        <f t="shared" si="3"/>
        <v>2.05125</v>
      </c>
    </row>
    <row r="24" spans="2:6">
      <c r="B24">
        <v>1.05</v>
      </c>
      <c r="C24" s="68">
        <f t="shared" si="0"/>
        <v>2.1025</v>
      </c>
      <c r="D24" s="68">
        <f t="shared" si="1"/>
        <v>2.1025</v>
      </c>
      <c r="E24" s="68">
        <f t="shared" si="2"/>
        <v>2.21</v>
      </c>
      <c r="F24" s="68">
        <f t="shared" si="3"/>
        <v>2.15625</v>
      </c>
    </row>
    <row r="25" spans="2:6">
      <c r="B25">
        <v>1.1000000000000001</v>
      </c>
      <c r="C25" s="68">
        <f t="shared" si="0"/>
        <v>2.21</v>
      </c>
      <c r="D25" s="68">
        <f t="shared" si="1"/>
        <v>2.21</v>
      </c>
      <c r="E25" s="68">
        <f t="shared" si="2"/>
        <v>2.3224999999999998</v>
      </c>
      <c r="F25" s="68">
        <f t="shared" si="3"/>
        <v>2.2662499999999999</v>
      </c>
    </row>
    <row r="26" spans="2:6">
      <c r="B26">
        <v>1.1499999999999999</v>
      </c>
      <c r="C26" s="68">
        <f t="shared" si="0"/>
        <v>2.3224999999999998</v>
      </c>
      <c r="D26" s="68">
        <f t="shared" si="1"/>
        <v>2.3224999999999998</v>
      </c>
      <c r="E26" s="68">
        <f t="shared" si="2"/>
        <v>2.44</v>
      </c>
      <c r="F26" s="68">
        <f t="shared" si="3"/>
        <v>2.3812499999999996</v>
      </c>
    </row>
    <row r="27" spans="2:6">
      <c r="B27">
        <v>1.2</v>
      </c>
      <c r="C27" s="68">
        <f t="shared" si="0"/>
        <v>2.44</v>
      </c>
      <c r="D27" s="68">
        <f t="shared" si="1"/>
        <v>2.44</v>
      </c>
      <c r="E27" s="68">
        <f t="shared" si="2"/>
        <v>2.5625</v>
      </c>
      <c r="F27" s="68">
        <f t="shared" si="3"/>
        <v>2.5012499999999998</v>
      </c>
    </row>
    <row r="28" spans="2:6">
      <c r="B28">
        <v>1.25</v>
      </c>
      <c r="C28" s="68">
        <f t="shared" si="0"/>
        <v>2.5625</v>
      </c>
      <c r="D28" s="68">
        <f t="shared" si="1"/>
        <v>2.5625</v>
      </c>
      <c r="E28" s="68">
        <f t="shared" si="2"/>
        <v>2.6900000000000004</v>
      </c>
      <c r="F28" s="68">
        <f t="shared" si="3"/>
        <v>2.6262500000000002</v>
      </c>
    </row>
    <row r="29" spans="2:6">
      <c r="B29">
        <v>1.3</v>
      </c>
      <c r="C29" s="68">
        <f t="shared" si="0"/>
        <v>2.6900000000000004</v>
      </c>
      <c r="D29" s="68">
        <f t="shared" si="1"/>
        <v>2.6900000000000004</v>
      </c>
      <c r="E29" s="68">
        <f t="shared" si="2"/>
        <v>2.8225000000000002</v>
      </c>
      <c r="F29" s="68">
        <f t="shared" si="3"/>
        <v>2.7562500000000005</v>
      </c>
    </row>
    <row r="30" spans="2:6">
      <c r="B30">
        <v>1.35</v>
      </c>
      <c r="C30" s="68">
        <f t="shared" si="0"/>
        <v>2.8225000000000002</v>
      </c>
      <c r="D30" s="68">
        <f t="shared" si="1"/>
        <v>2.8225000000000002</v>
      </c>
      <c r="E30" s="68">
        <f t="shared" si="2"/>
        <v>2.96</v>
      </c>
      <c r="F30" s="68">
        <f t="shared" si="3"/>
        <v>2.8912500000000003</v>
      </c>
    </row>
    <row r="31" spans="2:6">
      <c r="B31">
        <v>1.4</v>
      </c>
      <c r="C31" s="68">
        <f t="shared" si="0"/>
        <v>2.96</v>
      </c>
      <c r="D31" s="68">
        <f t="shared" si="1"/>
        <v>2.96</v>
      </c>
      <c r="E31" s="68">
        <f t="shared" si="2"/>
        <v>3.1025</v>
      </c>
      <c r="F31" s="68">
        <f t="shared" si="3"/>
        <v>3.03125</v>
      </c>
    </row>
    <row r="32" spans="2:6">
      <c r="B32">
        <v>1.45</v>
      </c>
      <c r="C32" s="68">
        <f t="shared" si="0"/>
        <v>3.1025</v>
      </c>
      <c r="D32" s="68">
        <f t="shared" si="1"/>
        <v>3.1025</v>
      </c>
      <c r="E32" s="68">
        <f t="shared" si="2"/>
        <v>3.25</v>
      </c>
      <c r="F32" s="68">
        <f t="shared" si="3"/>
        <v>3.17625</v>
      </c>
    </row>
    <row r="33" spans="2:6">
      <c r="B33">
        <v>1.5</v>
      </c>
      <c r="C33" s="68">
        <f t="shared" si="0"/>
        <v>3.25</v>
      </c>
      <c r="D33" s="68">
        <f t="shared" si="1"/>
        <v>3.25</v>
      </c>
      <c r="E33" s="68">
        <f t="shared" si="2"/>
        <v>3.4025000000000003</v>
      </c>
      <c r="F33" s="68">
        <f t="shared" si="3"/>
        <v>3.3262499999999999</v>
      </c>
    </row>
    <row r="34" spans="2:6">
      <c r="B34">
        <v>1.55</v>
      </c>
      <c r="C34" s="68">
        <f t="shared" si="0"/>
        <v>3.4025000000000003</v>
      </c>
      <c r="D34" s="68">
        <f t="shared" si="1"/>
        <v>3.4025000000000003</v>
      </c>
      <c r="E34" s="68">
        <f t="shared" si="2"/>
        <v>3.5600000000000005</v>
      </c>
      <c r="F34" s="68">
        <f t="shared" si="3"/>
        <v>3.4812500000000002</v>
      </c>
    </row>
    <row r="35" spans="2:6">
      <c r="B35">
        <v>1.6</v>
      </c>
      <c r="C35" s="68">
        <f t="shared" si="0"/>
        <v>3.5600000000000005</v>
      </c>
      <c r="D35" s="68">
        <f t="shared" si="1"/>
        <v>3.5600000000000005</v>
      </c>
      <c r="E35" s="68">
        <f t="shared" si="2"/>
        <v>3.7224999999999997</v>
      </c>
      <c r="F35" s="68">
        <f t="shared" si="3"/>
        <v>3.6412500000000003</v>
      </c>
    </row>
    <row r="36" spans="2:6">
      <c r="B36">
        <v>1.65</v>
      </c>
      <c r="C36" s="68">
        <f t="shared" si="0"/>
        <v>3.7224999999999997</v>
      </c>
      <c r="D36" s="68">
        <f t="shared" si="1"/>
        <v>3.7224999999999997</v>
      </c>
      <c r="E36" s="68">
        <f t="shared" si="2"/>
        <v>3.8899999999999997</v>
      </c>
      <c r="F36" s="68">
        <f t="shared" si="3"/>
        <v>3.8062499999999995</v>
      </c>
    </row>
    <row r="37" spans="2:6">
      <c r="B37">
        <v>1.7</v>
      </c>
      <c r="C37" s="68">
        <f t="shared" si="0"/>
        <v>3.8899999999999997</v>
      </c>
      <c r="D37" s="68">
        <f t="shared" si="1"/>
        <v>3.8899999999999997</v>
      </c>
      <c r="E37" s="68">
        <f t="shared" si="2"/>
        <v>4.0625</v>
      </c>
      <c r="F37" s="68">
        <f t="shared" si="3"/>
        <v>3.9762499999999998</v>
      </c>
    </row>
    <row r="38" spans="2:6">
      <c r="B38">
        <v>1.75</v>
      </c>
      <c r="C38" s="68">
        <f t="shared" si="0"/>
        <v>4.0625</v>
      </c>
      <c r="D38" s="68">
        <f t="shared" si="1"/>
        <v>4.0625</v>
      </c>
      <c r="E38" s="68">
        <f t="shared" si="2"/>
        <v>4.24</v>
      </c>
      <c r="F38" s="68">
        <f t="shared" si="3"/>
        <v>4.1512500000000001</v>
      </c>
    </row>
    <row r="39" spans="2:6">
      <c r="B39">
        <v>1.8</v>
      </c>
      <c r="C39" s="68">
        <f t="shared" si="0"/>
        <v>4.24</v>
      </c>
      <c r="D39" s="68">
        <f t="shared" si="1"/>
        <v>4.24</v>
      </c>
      <c r="E39" s="68">
        <f t="shared" si="2"/>
        <v>4.4225000000000003</v>
      </c>
      <c r="F39" s="68">
        <f t="shared" si="3"/>
        <v>4.3312500000000007</v>
      </c>
    </row>
    <row r="40" spans="2:6">
      <c r="B40">
        <v>1.85</v>
      </c>
      <c r="C40" s="68">
        <f t="shared" si="0"/>
        <v>4.4225000000000003</v>
      </c>
      <c r="D40" s="68">
        <f t="shared" si="1"/>
        <v>4.4225000000000003</v>
      </c>
      <c r="E40" s="68">
        <f t="shared" si="2"/>
        <v>4.6099999999999994</v>
      </c>
      <c r="F40" s="68">
        <f t="shared" si="3"/>
        <v>4.5162499999999994</v>
      </c>
    </row>
    <row r="41" spans="2:6">
      <c r="B41">
        <v>1.9</v>
      </c>
      <c r="C41" s="68">
        <f t="shared" si="0"/>
        <v>4.6099999999999994</v>
      </c>
      <c r="D41" s="68">
        <f t="shared" si="1"/>
        <v>4.6099999999999994</v>
      </c>
      <c r="E41" s="68">
        <f t="shared" si="2"/>
        <v>4.8025000000000002</v>
      </c>
      <c r="F41" s="68">
        <f t="shared" si="3"/>
        <v>4.7062499999999998</v>
      </c>
    </row>
    <row r="42" spans="2:6">
      <c r="B42">
        <v>1.95</v>
      </c>
      <c r="C42" s="68">
        <f t="shared" si="0"/>
        <v>4.8025000000000002</v>
      </c>
      <c r="D42" s="68">
        <f t="shared" si="1"/>
        <v>4.8025000000000002</v>
      </c>
      <c r="E42" s="68">
        <f t="shared" si="2"/>
        <v>5</v>
      </c>
      <c r="F42" s="68">
        <f t="shared" si="3"/>
        <v>4.9012500000000001</v>
      </c>
    </row>
    <row r="43" spans="2:6">
      <c r="B43">
        <v>2</v>
      </c>
      <c r="C43" s="68">
        <f t="shared" si="0"/>
        <v>5</v>
      </c>
      <c r="D43" s="68">
        <f t="shared" si="1"/>
        <v>5</v>
      </c>
      <c r="E43" s="68">
        <f t="shared" si="2"/>
        <v>5.2024999999999997</v>
      </c>
      <c r="F43" s="68">
        <f t="shared" si="3"/>
        <v>5.1012500000000003</v>
      </c>
    </row>
    <row r="44" spans="2:6">
      <c r="B44">
        <v>2.0499999999999998</v>
      </c>
      <c r="F44">
        <f t="shared" ref="F44" si="4">+(D44+E44)/2</f>
        <v>0</v>
      </c>
    </row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5F3D9-2DD1-4CB7-80D6-F70734AEDBB7}">
  <dimension ref="B1:F203"/>
  <sheetViews>
    <sheetView workbookViewId="0">
      <selection activeCell="F1" sqref="F1"/>
    </sheetView>
  </sheetViews>
  <sheetFormatPr baseColWidth="10" defaultRowHeight="14.25"/>
  <sheetData>
    <row r="1" spans="2:6">
      <c r="C1">
        <f>2+8/3</f>
        <v>4.6666666666666661</v>
      </c>
      <c r="D1">
        <f>+SUM(D3:D203)*B4</f>
        <v>4.6967000000000017</v>
      </c>
      <c r="E1">
        <f>+SUM(E3:E203)*B4</f>
        <v>4.6967000000000017</v>
      </c>
      <c r="F1">
        <f>+SUM(F3:F203)*B4</f>
        <v>4.6966999999999999</v>
      </c>
    </row>
    <row r="2" spans="2:6" ht="15.75">
      <c r="C2" t="s">
        <v>5</v>
      </c>
      <c r="D2" t="s">
        <v>6</v>
      </c>
      <c r="E2" t="s">
        <v>7</v>
      </c>
      <c r="F2" t="s">
        <v>8</v>
      </c>
    </row>
    <row r="3" spans="2:6">
      <c r="B3">
        <v>0</v>
      </c>
      <c r="C3">
        <f>+B3^2+1</f>
        <v>1</v>
      </c>
      <c r="D3">
        <f>+B3^2+1</f>
        <v>1</v>
      </c>
      <c r="E3">
        <f>+B4^2+1</f>
        <v>1.0001</v>
      </c>
      <c r="F3">
        <f>+(D3+E3)/2</f>
        <v>1.0000499999999999</v>
      </c>
    </row>
    <row r="4" spans="2:6">
      <c r="B4">
        <v>0.01</v>
      </c>
      <c r="C4" s="68">
        <f>+B4^2+1</f>
        <v>1.0001</v>
      </c>
      <c r="D4" s="68">
        <f>+B4^2+1</f>
        <v>1.0001</v>
      </c>
      <c r="E4" s="68">
        <f>+B5^2+1</f>
        <v>1.0004</v>
      </c>
      <c r="F4" s="68">
        <f>+(D4+E4)/2</f>
        <v>1.0002499999999999</v>
      </c>
    </row>
    <row r="5" spans="2:6">
      <c r="B5">
        <v>0.02</v>
      </c>
      <c r="C5" s="68">
        <f t="shared" ref="C5:C68" si="0">+B5^2+1</f>
        <v>1.0004</v>
      </c>
      <c r="D5" s="68">
        <f t="shared" ref="D5:D43" si="1">+B5^2+1</f>
        <v>1.0004</v>
      </c>
      <c r="E5" s="68">
        <f t="shared" ref="E5:E43" si="2">+B6^2+1</f>
        <v>1.0008999999999999</v>
      </c>
      <c r="F5" s="68">
        <f t="shared" ref="F5:F43" si="3">+(D5+E5)/2</f>
        <v>1.0006499999999998</v>
      </c>
    </row>
    <row r="6" spans="2:6">
      <c r="B6">
        <v>0.03</v>
      </c>
      <c r="C6" s="68">
        <f t="shared" si="0"/>
        <v>1.0008999999999999</v>
      </c>
      <c r="D6" s="68">
        <f t="shared" si="1"/>
        <v>1.0008999999999999</v>
      </c>
      <c r="E6" s="68">
        <f t="shared" si="2"/>
        <v>1.0016</v>
      </c>
      <c r="F6" s="68">
        <f t="shared" si="3"/>
        <v>1.00125</v>
      </c>
    </row>
    <row r="7" spans="2:6">
      <c r="B7">
        <v>0.04</v>
      </c>
      <c r="C7" s="68">
        <f t="shared" si="0"/>
        <v>1.0016</v>
      </c>
      <c r="D7" s="68">
        <f t="shared" si="1"/>
        <v>1.0016</v>
      </c>
      <c r="E7" s="68">
        <f t="shared" si="2"/>
        <v>1.0024999999999999</v>
      </c>
      <c r="F7" s="68">
        <f t="shared" si="3"/>
        <v>1.0020500000000001</v>
      </c>
    </row>
    <row r="8" spans="2:6">
      <c r="B8">
        <v>0.05</v>
      </c>
      <c r="C8" s="68">
        <f t="shared" si="0"/>
        <v>1.0024999999999999</v>
      </c>
      <c r="D8" s="68">
        <f t="shared" si="1"/>
        <v>1.0024999999999999</v>
      </c>
      <c r="E8" s="68">
        <f t="shared" si="2"/>
        <v>1.0036</v>
      </c>
      <c r="F8" s="68">
        <f t="shared" si="3"/>
        <v>1.00305</v>
      </c>
    </row>
    <row r="9" spans="2:6">
      <c r="B9">
        <v>0.06</v>
      </c>
      <c r="C9" s="68">
        <f t="shared" si="0"/>
        <v>1.0036</v>
      </c>
      <c r="D9" s="68">
        <f t="shared" si="1"/>
        <v>1.0036</v>
      </c>
      <c r="E9" s="68">
        <f t="shared" si="2"/>
        <v>1.0048999999999999</v>
      </c>
      <c r="F9" s="68">
        <f t="shared" si="3"/>
        <v>1.0042499999999999</v>
      </c>
    </row>
    <row r="10" spans="2:6">
      <c r="B10">
        <v>7.0000000000000007E-2</v>
      </c>
      <c r="C10" s="68">
        <f t="shared" si="0"/>
        <v>1.0048999999999999</v>
      </c>
      <c r="D10" s="68">
        <f t="shared" si="1"/>
        <v>1.0048999999999999</v>
      </c>
      <c r="E10" s="68">
        <f t="shared" si="2"/>
        <v>1.0064</v>
      </c>
      <c r="F10" s="68">
        <f t="shared" si="3"/>
        <v>1.0056499999999999</v>
      </c>
    </row>
    <row r="11" spans="2:6">
      <c r="B11">
        <v>0.08</v>
      </c>
      <c r="C11" s="68">
        <f t="shared" si="0"/>
        <v>1.0064</v>
      </c>
      <c r="D11" s="68">
        <f t="shared" si="1"/>
        <v>1.0064</v>
      </c>
      <c r="E11" s="68">
        <f t="shared" si="2"/>
        <v>1.0081</v>
      </c>
      <c r="F11" s="68">
        <f t="shared" si="3"/>
        <v>1.00725</v>
      </c>
    </row>
    <row r="12" spans="2:6">
      <c r="B12">
        <v>0.09</v>
      </c>
      <c r="C12" s="68">
        <f t="shared" si="0"/>
        <v>1.0081</v>
      </c>
      <c r="D12" s="68">
        <f t="shared" si="1"/>
        <v>1.0081</v>
      </c>
      <c r="E12" s="68">
        <f t="shared" si="2"/>
        <v>1.01</v>
      </c>
      <c r="F12" s="68">
        <f t="shared" si="3"/>
        <v>1.00905</v>
      </c>
    </row>
    <row r="13" spans="2:6">
      <c r="B13">
        <v>0.1</v>
      </c>
      <c r="C13" s="68">
        <f t="shared" si="0"/>
        <v>1.01</v>
      </c>
      <c r="D13" s="68">
        <f t="shared" si="1"/>
        <v>1.01</v>
      </c>
      <c r="E13" s="68">
        <f t="shared" si="2"/>
        <v>1.0121</v>
      </c>
      <c r="F13" s="68">
        <f t="shared" si="3"/>
        <v>1.01105</v>
      </c>
    </row>
    <row r="14" spans="2:6">
      <c r="B14">
        <v>0.11</v>
      </c>
      <c r="C14" s="68">
        <f t="shared" si="0"/>
        <v>1.0121</v>
      </c>
      <c r="D14" s="68">
        <f t="shared" si="1"/>
        <v>1.0121</v>
      </c>
      <c r="E14" s="68">
        <f t="shared" si="2"/>
        <v>1.0144</v>
      </c>
      <c r="F14" s="68">
        <f t="shared" si="3"/>
        <v>1.01325</v>
      </c>
    </row>
    <row r="15" spans="2:6">
      <c r="B15">
        <v>0.12</v>
      </c>
      <c r="C15" s="68">
        <f t="shared" si="0"/>
        <v>1.0144</v>
      </c>
      <c r="D15" s="68">
        <f t="shared" si="1"/>
        <v>1.0144</v>
      </c>
      <c r="E15" s="68">
        <f t="shared" si="2"/>
        <v>1.0168999999999999</v>
      </c>
      <c r="F15" s="68">
        <f t="shared" si="3"/>
        <v>1.0156499999999999</v>
      </c>
    </row>
    <row r="16" spans="2:6">
      <c r="B16">
        <v>0.13</v>
      </c>
      <c r="C16" s="68">
        <f t="shared" si="0"/>
        <v>1.0168999999999999</v>
      </c>
      <c r="D16" s="68">
        <f t="shared" si="1"/>
        <v>1.0168999999999999</v>
      </c>
      <c r="E16" s="68">
        <f t="shared" si="2"/>
        <v>1.0196000000000001</v>
      </c>
      <c r="F16" s="68">
        <f t="shared" si="3"/>
        <v>1.0182500000000001</v>
      </c>
    </row>
    <row r="17" spans="2:6">
      <c r="B17">
        <v>0.14000000000000001</v>
      </c>
      <c r="C17" s="68">
        <f t="shared" si="0"/>
        <v>1.0196000000000001</v>
      </c>
      <c r="D17" s="68">
        <f t="shared" si="1"/>
        <v>1.0196000000000001</v>
      </c>
      <c r="E17" s="68">
        <f t="shared" si="2"/>
        <v>1.0225</v>
      </c>
      <c r="F17" s="68">
        <f t="shared" si="3"/>
        <v>1.02105</v>
      </c>
    </row>
    <row r="18" spans="2:6">
      <c r="B18">
        <v>0.15</v>
      </c>
      <c r="C18" s="68">
        <f t="shared" si="0"/>
        <v>1.0225</v>
      </c>
      <c r="D18" s="68">
        <f t="shared" si="1"/>
        <v>1.0225</v>
      </c>
      <c r="E18" s="68">
        <f t="shared" si="2"/>
        <v>1.0256000000000001</v>
      </c>
      <c r="F18" s="68">
        <f t="shared" si="3"/>
        <v>1.0240499999999999</v>
      </c>
    </row>
    <row r="19" spans="2:6">
      <c r="B19">
        <v>0.16</v>
      </c>
      <c r="C19" s="68">
        <f t="shared" si="0"/>
        <v>1.0256000000000001</v>
      </c>
      <c r="D19" s="68">
        <f t="shared" si="1"/>
        <v>1.0256000000000001</v>
      </c>
      <c r="E19" s="68">
        <f t="shared" si="2"/>
        <v>1.0288999999999999</v>
      </c>
      <c r="F19" s="68">
        <f t="shared" si="3"/>
        <v>1.02725</v>
      </c>
    </row>
    <row r="20" spans="2:6">
      <c r="B20">
        <v>0.17</v>
      </c>
      <c r="C20" s="68">
        <f t="shared" si="0"/>
        <v>1.0288999999999999</v>
      </c>
      <c r="D20" s="68">
        <f t="shared" si="1"/>
        <v>1.0288999999999999</v>
      </c>
      <c r="E20" s="68">
        <f t="shared" si="2"/>
        <v>1.0324</v>
      </c>
      <c r="F20" s="68">
        <f t="shared" si="3"/>
        <v>1.0306500000000001</v>
      </c>
    </row>
    <row r="21" spans="2:6">
      <c r="B21">
        <v>0.18</v>
      </c>
      <c r="C21" s="68">
        <f t="shared" si="0"/>
        <v>1.0324</v>
      </c>
      <c r="D21" s="68">
        <f t="shared" si="1"/>
        <v>1.0324</v>
      </c>
      <c r="E21" s="68">
        <f t="shared" si="2"/>
        <v>1.0361</v>
      </c>
      <c r="F21" s="68">
        <f t="shared" si="3"/>
        <v>1.0342500000000001</v>
      </c>
    </row>
    <row r="22" spans="2:6">
      <c r="B22">
        <v>0.19</v>
      </c>
      <c r="C22" s="68">
        <f t="shared" si="0"/>
        <v>1.0361</v>
      </c>
      <c r="D22" s="68">
        <f t="shared" si="1"/>
        <v>1.0361</v>
      </c>
      <c r="E22" s="68">
        <f t="shared" si="2"/>
        <v>1.04</v>
      </c>
      <c r="F22" s="68">
        <f t="shared" si="3"/>
        <v>1.0380500000000001</v>
      </c>
    </row>
    <row r="23" spans="2:6">
      <c r="B23">
        <v>0.2</v>
      </c>
      <c r="C23" s="68">
        <f t="shared" si="0"/>
        <v>1.04</v>
      </c>
      <c r="D23" s="68">
        <f t="shared" si="1"/>
        <v>1.04</v>
      </c>
      <c r="E23" s="68">
        <f t="shared" si="2"/>
        <v>1.0441</v>
      </c>
      <c r="F23" s="68">
        <f t="shared" si="3"/>
        <v>1.0420500000000001</v>
      </c>
    </row>
    <row r="24" spans="2:6">
      <c r="B24">
        <v>0.21</v>
      </c>
      <c r="C24" s="68">
        <f t="shared" si="0"/>
        <v>1.0441</v>
      </c>
      <c r="D24" s="68">
        <f t="shared" si="1"/>
        <v>1.0441</v>
      </c>
      <c r="E24" s="68">
        <f t="shared" si="2"/>
        <v>1.0484</v>
      </c>
      <c r="F24" s="68">
        <f t="shared" si="3"/>
        <v>1.0462500000000001</v>
      </c>
    </row>
    <row r="25" spans="2:6">
      <c r="B25">
        <v>0.22</v>
      </c>
      <c r="C25" s="68">
        <f t="shared" si="0"/>
        <v>1.0484</v>
      </c>
      <c r="D25" s="68">
        <f t="shared" si="1"/>
        <v>1.0484</v>
      </c>
      <c r="E25" s="68">
        <f t="shared" si="2"/>
        <v>1.0528999999999999</v>
      </c>
      <c r="F25" s="68">
        <f t="shared" si="3"/>
        <v>1.0506500000000001</v>
      </c>
    </row>
    <row r="26" spans="2:6">
      <c r="B26">
        <v>0.23</v>
      </c>
      <c r="C26" s="68">
        <f t="shared" si="0"/>
        <v>1.0528999999999999</v>
      </c>
      <c r="D26" s="68">
        <f t="shared" si="1"/>
        <v>1.0528999999999999</v>
      </c>
      <c r="E26" s="68">
        <f t="shared" si="2"/>
        <v>1.0576000000000001</v>
      </c>
      <c r="F26" s="68">
        <f t="shared" si="3"/>
        <v>1.05525</v>
      </c>
    </row>
    <row r="27" spans="2:6">
      <c r="B27">
        <v>0.24</v>
      </c>
      <c r="C27" s="68">
        <f t="shared" si="0"/>
        <v>1.0576000000000001</v>
      </c>
      <c r="D27" s="68">
        <f t="shared" si="1"/>
        <v>1.0576000000000001</v>
      </c>
      <c r="E27" s="68">
        <f t="shared" si="2"/>
        <v>1.0625</v>
      </c>
      <c r="F27" s="68">
        <f t="shared" si="3"/>
        <v>1.0600499999999999</v>
      </c>
    </row>
    <row r="28" spans="2:6">
      <c r="B28">
        <v>0.25</v>
      </c>
      <c r="C28" s="68">
        <f t="shared" si="0"/>
        <v>1.0625</v>
      </c>
      <c r="D28" s="68">
        <f t="shared" si="1"/>
        <v>1.0625</v>
      </c>
      <c r="E28" s="68">
        <f t="shared" si="2"/>
        <v>1.0676000000000001</v>
      </c>
      <c r="F28" s="68">
        <f t="shared" si="3"/>
        <v>1.0650500000000001</v>
      </c>
    </row>
    <row r="29" spans="2:6">
      <c r="B29">
        <v>0.26</v>
      </c>
      <c r="C29" s="68">
        <f t="shared" si="0"/>
        <v>1.0676000000000001</v>
      </c>
      <c r="D29" s="68">
        <f t="shared" si="1"/>
        <v>1.0676000000000001</v>
      </c>
      <c r="E29" s="68">
        <f t="shared" si="2"/>
        <v>1.0729</v>
      </c>
      <c r="F29" s="68">
        <f t="shared" si="3"/>
        <v>1.0702500000000001</v>
      </c>
    </row>
    <row r="30" spans="2:6">
      <c r="B30">
        <v>0.27</v>
      </c>
      <c r="C30" s="68">
        <f t="shared" si="0"/>
        <v>1.0729</v>
      </c>
      <c r="D30" s="68">
        <f t="shared" si="1"/>
        <v>1.0729</v>
      </c>
      <c r="E30" s="68">
        <f t="shared" si="2"/>
        <v>1.0784</v>
      </c>
      <c r="F30" s="68">
        <f t="shared" si="3"/>
        <v>1.07565</v>
      </c>
    </row>
    <row r="31" spans="2:6">
      <c r="B31">
        <v>0.28000000000000003</v>
      </c>
      <c r="C31" s="68">
        <f t="shared" si="0"/>
        <v>1.0784</v>
      </c>
      <c r="D31" s="68">
        <f t="shared" si="1"/>
        <v>1.0784</v>
      </c>
      <c r="E31" s="68">
        <f t="shared" si="2"/>
        <v>1.0841000000000001</v>
      </c>
      <c r="F31" s="68">
        <f t="shared" si="3"/>
        <v>1.08125</v>
      </c>
    </row>
    <row r="32" spans="2:6">
      <c r="B32">
        <v>0.28999999999999998</v>
      </c>
      <c r="C32" s="68">
        <f t="shared" si="0"/>
        <v>1.0841000000000001</v>
      </c>
      <c r="D32" s="68">
        <f t="shared" si="1"/>
        <v>1.0841000000000001</v>
      </c>
      <c r="E32" s="68">
        <f t="shared" si="2"/>
        <v>1.0900000000000001</v>
      </c>
      <c r="F32" s="68">
        <f t="shared" si="3"/>
        <v>1.0870500000000001</v>
      </c>
    </row>
    <row r="33" spans="2:6">
      <c r="B33">
        <v>0.3</v>
      </c>
      <c r="C33" s="68">
        <f t="shared" si="0"/>
        <v>1.0900000000000001</v>
      </c>
      <c r="D33" s="68">
        <f t="shared" si="1"/>
        <v>1.0900000000000001</v>
      </c>
      <c r="E33" s="68">
        <f t="shared" si="2"/>
        <v>1.0961000000000001</v>
      </c>
      <c r="F33" s="68">
        <f t="shared" si="3"/>
        <v>1.0930500000000001</v>
      </c>
    </row>
    <row r="34" spans="2:6">
      <c r="B34">
        <v>0.31</v>
      </c>
      <c r="C34" s="68">
        <f t="shared" si="0"/>
        <v>1.0961000000000001</v>
      </c>
      <c r="D34" s="68">
        <f t="shared" si="1"/>
        <v>1.0961000000000001</v>
      </c>
      <c r="E34" s="68">
        <f t="shared" si="2"/>
        <v>1.1024</v>
      </c>
      <c r="F34" s="68">
        <f t="shared" si="3"/>
        <v>1.0992500000000001</v>
      </c>
    </row>
    <row r="35" spans="2:6">
      <c r="B35">
        <v>0.32</v>
      </c>
      <c r="C35" s="68">
        <f t="shared" si="0"/>
        <v>1.1024</v>
      </c>
      <c r="D35" s="68">
        <f t="shared" si="1"/>
        <v>1.1024</v>
      </c>
      <c r="E35" s="68">
        <f t="shared" si="2"/>
        <v>1.1089</v>
      </c>
      <c r="F35" s="68">
        <f t="shared" si="3"/>
        <v>1.10565</v>
      </c>
    </row>
    <row r="36" spans="2:6">
      <c r="B36">
        <v>0.33</v>
      </c>
      <c r="C36" s="68">
        <f t="shared" si="0"/>
        <v>1.1089</v>
      </c>
      <c r="D36" s="68">
        <f t="shared" si="1"/>
        <v>1.1089</v>
      </c>
      <c r="E36" s="68">
        <f t="shared" si="2"/>
        <v>1.1155999999999999</v>
      </c>
      <c r="F36" s="68">
        <f t="shared" si="3"/>
        <v>1.11225</v>
      </c>
    </row>
    <row r="37" spans="2:6">
      <c r="B37">
        <v>0.34</v>
      </c>
      <c r="C37" s="68">
        <f t="shared" si="0"/>
        <v>1.1155999999999999</v>
      </c>
      <c r="D37" s="68">
        <f t="shared" si="1"/>
        <v>1.1155999999999999</v>
      </c>
      <c r="E37" s="68">
        <f t="shared" si="2"/>
        <v>1.1225000000000001</v>
      </c>
      <c r="F37" s="68">
        <f t="shared" si="3"/>
        <v>1.1190500000000001</v>
      </c>
    </row>
    <row r="38" spans="2:6">
      <c r="B38">
        <v>0.35</v>
      </c>
      <c r="C38" s="68">
        <f t="shared" si="0"/>
        <v>1.1225000000000001</v>
      </c>
      <c r="D38" s="68">
        <f t="shared" si="1"/>
        <v>1.1225000000000001</v>
      </c>
      <c r="E38" s="68">
        <f t="shared" si="2"/>
        <v>1.1295999999999999</v>
      </c>
      <c r="F38" s="68">
        <f t="shared" si="3"/>
        <v>1.12605</v>
      </c>
    </row>
    <row r="39" spans="2:6">
      <c r="B39">
        <v>0.36</v>
      </c>
      <c r="C39" s="68">
        <f t="shared" si="0"/>
        <v>1.1295999999999999</v>
      </c>
      <c r="D39" s="68">
        <f t="shared" si="1"/>
        <v>1.1295999999999999</v>
      </c>
      <c r="E39" s="68">
        <f t="shared" si="2"/>
        <v>1.1369</v>
      </c>
      <c r="F39" s="68">
        <f t="shared" si="3"/>
        <v>1.1332499999999999</v>
      </c>
    </row>
    <row r="40" spans="2:6">
      <c r="B40">
        <v>0.37</v>
      </c>
      <c r="C40" s="68">
        <f t="shared" si="0"/>
        <v>1.1369</v>
      </c>
      <c r="D40" s="68">
        <f t="shared" si="1"/>
        <v>1.1369</v>
      </c>
      <c r="E40" s="68">
        <f t="shared" si="2"/>
        <v>1.1444000000000001</v>
      </c>
      <c r="F40" s="68">
        <f t="shared" si="3"/>
        <v>1.1406499999999999</v>
      </c>
    </row>
    <row r="41" spans="2:6">
      <c r="B41">
        <v>0.38</v>
      </c>
      <c r="C41" s="68">
        <f t="shared" si="0"/>
        <v>1.1444000000000001</v>
      </c>
      <c r="D41" s="68">
        <f t="shared" si="1"/>
        <v>1.1444000000000001</v>
      </c>
      <c r="E41" s="68">
        <f t="shared" si="2"/>
        <v>1.1520999999999999</v>
      </c>
      <c r="F41" s="68">
        <f t="shared" si="3"/>
        <v>1.14825</v>
      </c>
    </row>
    <row r="42" spans="2:6">
      <c r="B42">
        <v>0.39</v>
      </c>
      <c r="C42" s="68">
        <f t="shared" si="0"/>
        <v>1.1520999999999999</v>
      </c>
      <c r="D42" s="68">
        <f t="shared" si="1"/>
        <v>1.1520999999999999</v>
      </c>
      <c r="E42" s="68">
        <f t="shared" si="2"/>
        <v>1.1600000000000001</v>
      </c>
      <c r="F42" s="68">
        <f t="shared" si="3"/>
        <v>1.15605</v>
      </c>
    </row>
    <row r="43" spans="2:6">
      <c r="B43">
        <v>0.4</v>
      </c>
      <c r="C43" s="68">
        <f t="shared" si="0"/>
        <v>1.1600000000000001</v>
      </c>
      <c r="D43" s="68">
        <f t="shared" si="1"/>
        <v>1.1600000000000001</v>
      </c>
      <c r="E43" s="68">
        <f t="shared" si="2"/>
        <v>1.1680999999999999</v>
      </c>
      <c r="F43" s="68">
        <f t="shared" si="3"/>
        <v>1.16405</v>
      </c>
    </row>
    <row r="44" spans="2:6">
      <c r="B44">
        <v>0.41</v>
      </c>
      <c r="C44" s="68">
        <f t="shared" si="0"/>
        <v>1.1680999999999999</v>
      </c>
      <c r="D44" s="68">
        <f t="shared" ref="D44:D45" si="4">+B44^2+1</f>
        <v>1.1680999999999999</v>
      </c>
      <c r="E44" s="68">
        <f t="shared" ref="E44:E45" si="5">+B45^2+1</f>
        <v>1.1763999999999999</v>
      </c>
      <c r="F44" s="68">
        <f t="shared" ref="F44:F45" si="6">+(D44+E44)/2</f>
        <v>1.17225</v>
      </c>
    </row>
    <row r="45" spans="2:6">
      <c r="B45">
        <v>0.42</v>
      </c>
      <c r="C45" s="68">
        <f t="shared" si="0"/>
        <v>1.1763999999999999</v>
      </c>
      <c r="D45" s="68">
        <f t="shared" si="4"/>
        <v>1.1763999999999999</v>
      </c>
      <c r="E45" s="68">
        <f t="shared" si="5"/>
        <v>1.1849000000000001</v>
      </c>
      <c r="F45" s="68">
        <f t="shared" si="6"/>
        <v>1.18065</v>
      </c>
    </row>
    <row r="46" spans="2:6">
      <c r="B46">
        <v>0.43</v>
      </c>
      <c r="C46" s="68">
        <f t="shared" si="0"/>
        <v>1.1849000000000001</v>
      </c>
      <c r="D46" s="68">
        <f t="shared" ref="D46:D109" si="7">+B46^2+1</f>
        <v>1.1849000000000001</v>
      </c>
      <c r="E46" s="68">
        <f t="shared" ref="E46:E109" si="8">+B47^2+1</f>
        <v>1.1936</v>
      </c>
      <c r="F46" s="68">
        <f t="shared" ref="F46:F109" si="9">+(D46+E46)/2</f>
        <v>1.1892499999999999</v>
      </c>
    </row>
    <row r="47" spans="2:6">
      <c r="B47">
        <v>0.44</v>
      </c>
      <c r="C47" s="68">
        <f t="shared" si="0"/>
        <v>1.1936</v>
      </c>
      <c r="D47" s="68">
        <f t="shared" si="7"/>
        <v>1.1936</v>
      </c>
      <c r="E47" s="68">
        <f t="shared" si="8"/>
        <v>1.2025000000000001</v>
      </c>
      <c r="F47" s="68">
        <f t="shared" si="9"/>
        <v>1.1980500000000001</v>
      </c>
    </row>
    <row r="48" spans="2:6">
      <c r="B48">
        <v>0.45</v>
      </c>
      <c r="C48" s="68">
        <f t="shared" si="0"/>
        <v>1.2025000000000001</v>
      </c>
      <c r="D48" s="68">
        <f t="shared" si="7"/>
        <v>1.2025000000000001</v>
      </c>
      <c r="E48" s="68">
        <f t="shared" si="8"/>
        <v>1.2116</v>
      </c>
      <c r="F48" s="68">
        <f t="shared" si="9"/>
        <v>1.2070500000000002</v>
      </c>
    </row>
    <row r="49" spans="2:6">
      <c r="B49">
        <v>0.46</v>
      </c>
      <c r="C49" s="68">
        <f t="shared" si="0"/>
        <v>1.2116</v>
      </c>
      <c r="D49" s="68">
        <f t="shared" si="7"/>
        <v>1.2116</v>
      </c>
      <c r="E49" s="68">
        <f t="shared" si="8"/>
        <v>1.2208999999999999</v>
      </c>
      <c r="F49" s="68">
        <f t="shared" si="9"/>
        <v>1.2162500000000001</v>
      </c>
    </row>
    <row r="50" spans="2:6">
      <c r="B50">
        <v>0.47</v>
      </c>
      <c r="C50" s="68">
        <f t="shared" si="0"/>
        <v>1.2208999999999999</v>
      </c>
      <c r="D50" s="68">
        <f t="shared" si="7"/>
        <v>1.2208999999999999</v>
      </c>
      <c r="E50" s="68">
        <f t="shared" si="8"/>
        <v>1.2303999999999999</v>
      </c>
      <c r="F50" s="68">
        <f t="shared" si="9"/>
        <v>1.2256499999999999</v>
      </c>
    </row>
    <row r="51" spans="2:6">
      <c r="B51">
        <v>0.48</v>
      </c>
      <c r="C51" s="68">
        <f t="shared" si="0"/>
        <v>1.2303999999999999</v>
      </c>
      <c r="D51" s="68">
        <f t="shared" si="7"/>
        <v>1.2303999999999999</v>
      </c>
      <c r="E51" s="68">
        <f t="shared" si="8"/>
        <v>1.2401</v>
      </c>
      <c r="F51" s="68">
        <f t="shared" si="9"/>
        <v>1.23525</v>
      </c>
    </row>
    <row r="52" spans="2:6">
      <c r="B52">
        <v>0.49</v>
      </c>
      <c r="C52" s="68">
        <f t="shared" si="0"/>
        <v>1.2401</v>
      </c>
      <c r="D52" s="68">
        <f t="shared" si="7"/>
        <v>1.2401</v>
      </c>
      <c r="E52" s="68">
        <f t="shared" si="8"/>
        <v>1.25</v>
      </c>
      <c r="F52" s="68">
        <f t="shared" si="9"/>
        <v>1.24505</v>
      </c>
    </row>
    <row r="53" spans="2:6">
      <c r="B53">
        <v>0.5</v>
      </c>
      <c r="C53" s="68">
        <f t="shared" si="0"/>
        <v>1.25</v>
      </c>
      <c r="D53" s="68">
        <f t="shared" si="7"/>
        <v>1.25</v>
      </c>
      <c r="E53" s="68">
        <f t="shared" si="8"/>
        <v>1.2601</v>
      </c>
      <c r="F53" s="68">
        <f t="shared" si="9"/>
        <v>1.25505</v>
      </c>
    </row>
    <row r="54" spans="2:6">
      <c r="B54">
        <v>0.51</v>
      </c>
      <c r="C54" s="68">
        <f t="shared" si="0"/>
        <v>1.2601</v>
      </c>
      <c r="D54" s="68">
        <f t="shared" si="7"/>
        <v>1.2601</v>
      </c>
      <c r="E54" s="68">
        <f t="shared" si="8"/>
        <v>1.2704</v>
      </c>
      <c r="F54" s="68">
        <f t="shared" si="9"/>
        <v>1.26525</v>
      </c>
    </row>
    <row r="55" spans="2:6">
      <c r="B55">
        <v>0.52</v>
      </c>
      <c r="C55" s="68">
        <f t="shared" si="0"/>
        <v>1.2704</v>
      </c>
      <c r="D55" s="68">
        <f t="shared" si="7"/>
        <v>1.2704</v>
      </c>
      <c r="E55" s="68">
        <f t="shared" si="8"/>
        <v>1.2808999999999999</v>
      </c>
      <c r="F55" s="68">
        <f t="shared" si="9"/>
        <v>1.27565</v>
      </c>
    </row>
    <row r="56" spans="2:6">
      <c r="B56">
        <v>0.53</v>
      </c>
      <c r="C56" s="68">
        <f t="shared" si="0"/>
        <v>1.2808999999999999</v>
      </c>
      <c r="D56" s="68">
        <f t="shared" si="7"/>
        <v>1.2808999999999999</v>
      </c>
      <c r="E56" s="68">
        <f t="shared" si="8"/>
        <v>1.2916000000000001</v>
      </c>
      <c r="F56" s="68">
        <f t="shared" si="9"/>
        <v>1.2862499999999999</v>
      </c>
    </row>
    <row r="57" spans="2:6">
      <c r="B57">
        <v>0.54</v>
      </c>
      <c r="C57" s="68">
        <f t="shared" si="0"/>
        <v>1.2916000000000001</v>
      </c>
      <c r="D57" s="68">
        <f t="shared" si="7"/>
        <v>1.2916000000000001</v>
      </c>
      <c r="E57" s="68">
        <f t="shared" si="8"/>
        <v>1.3025</v>
      </c>
      <c r="F57" s="68">
        <f t="shared" si="9"/>
        <v>1.29705</v>
      </c>
    </row>
    <row r="58" spans="2:6">
      <c r="B58">
        <v>0.55000000000000004</v>
      </c>
      <c r="C58" s="68">
        <f t="shared" si="0"/>
        <v>1.3025</v>
      </c>
      <c r="D58" s="68">
        <f t="shared" si="7"/>
        <v>1.3025</v>
      </c>
      <c r="E58" s="68">
        <f t="shared" si="8"/>
        <v>1.3136000000000001</v>
      </c>
      <c r="F58" s="68">
        <f t="shared" si="9"/>
        <v>1.3080500000000002</v>
      </c>
    </row>
    <row r="59" spans="2:6">
      <c r="B59">
        <v>0.56000000000000005</v>
      </c>
      <c r="C59" s="68">
        <f t="shared" si="0"/>
        <v>1.3136000000000001</v>
      </c>
      <c r="D59" s="68">
        <f t="shared" si="7"/>
        <v>1.3136000000000001</v>
      </c>
      <c r="E59" s="68">
        <f t="shared" si="8"/>
        <v>1.3249</v>
      </c>
      <c r="F59" s="68">
        <f t="shared" si="9"/>
        <v>1.31925</v>
      </c>
    </row>
    <row r="60" spans="2:6">
      <c r="B60">
        <v>0.56999999999999995</v>
      </c>
      <c r="C60" s="68">
        <f t="shared" si="0"/>
        <v>1.3249</v>
      </c>
      <c r="D60" s="68">
        <f t="shared" si="7"/>
        <v>1.3249</v>
      </c>
      <c r="E60" s="68">
        <f t="shared" si="8"/>
        <v>1.3364</v>
      </c>
      <c r="F60" s="68">
        <f t="shared" si="9"/>
        <v>1.3306499999999999</v>
      </c>
    </row>
    <row r="61" spans="2:6">
      <c r="B61">
        <v>0.57999999999999996</v>
      </c>
      <c r="C61" s="68">
        <f t="shared" si="0"/>
        <v>1.3364</v>
      </c>
      <c r="D61" s="68">
        <f t="shared" si="7"/>
        <v>1.3364</v>
      </c>
      <c r="E61" s="68">
        <f t="shared" si="8"/>
        <v>1.3481000000000001</v>
      </c>
      <c r="F61" s="68">
        <f t="shared" si="9"/>
        <v>1.3422499999999999</v>
      </c>
    </row>
    <row r="62" spans="2:6">
      <c r="B62">
        <v>0.59</v>
      </c>
      <c r="C62" s="68">
        <f t="shared" si="0"/>
        <v>1.3481000000000001</v>
      </c>
      <c r="D62" s="68">
        <f t="shared" si="7"/>
        <v>1.3481000000000001</v>
      </c>
      <c r="E62" s="68">
        <f t="shared" si="8"/>
        <v>1.3599999999999999</v>
      </c>
      <c r="F62" s="68">
        <f t="shared" si="9"/>
        <v>1.35405</v>
      </c>
    </row>
    <row r="63" spans="2:6">
      <c r="B63">
        <v>0.6</v>
      </c>
      <c r="C63" s="68">
        <f t="shared" si="0"/>
        <v>1.3599999999999999</v>
      </c>
      <c r="D63" s="68">
        <f t="shared" si="7"/>
        <v>1.3599999999999999</v>
      </c>
      <c r="E63" s="68">
        <f t="shared" si="8"/>
        <v>1.3721000000000001</v>
      </c>
      <c r="F63" s="68">
        <f t="shared" si="9"/>
        <v>1.36605</v>
      </c>
    </row>
    <row r="64" spans="2:6">
      <c r="B64">
        <v>0.61</v>
      </c>
      <c r="C64" s="68">
        <f t="shared" si="0"/>
        <v>1.3721000000000001</v>
      </c>
      <c r="D64" s="68">
        <f t="shared" si="7"/>
        <v>1.3721000000000001</v>
      </c>
      <c r="E64" s="68">
        <f t="shared" si="8"/>
        <v>1.3844000000000001</v>
      </c>
      <c r="F64" s="68">
        <f t="shared" si="9"/>
        <v>1.37825</v>
      </c>
    </row>
    <row r="65" spans="2:6">
      <c r="B65">
        <v>0.62</v>
      </c>
      <c r="C65" s="68">
        <f t="shared" si="0"/>
        <v>1.3844000000000001</v>
      </c>
      <c r="D65" s="68">
        <f t="shared" si="7"/>
        <v>1.3844000000000001</v>
      </c>
      <c r="E65" s="68">
        <f t="shared" si="8"/>
        <v>1.3969</v>
      </c>
      <c r="F65" s="68">
        <f t="shared" si="9"/>
        <v>1.3906499999999999</v>
      </c>
    </row>
    <row r="66" spans="2:6">
      <c r="B66">
        <v>0.63</v>
      </c>
      <c r="C66" s="68">
        <f t="shared" si="0"/>
        <v>1.3969</v>
      </c>
      <c r="D66" s="68">
        <f t="shared" si="7"/>
        <v>1.3969</v>
      </c>
      <c r="E66" s="68">
        <f t="shared" si="8"/>
        <v>1.4096</v>
      </c>
      <c r="F66" s="68">
        <f t="shared" si="9"/>
        <v>1.4032499999999999</v>
      </c>
    </row>
    <row r="67" spans="2:6">
      <c r="B67">
        <v>0.64</v>
      </c>
      <c r="C67" s="68">
        <f t="shared" si="0"/>
        <v>1.4096</v>
      </c>
      <c r="D67" s="68">
        <f t="shared" si="7"/>
        <v>1.4096</v>
      </c>
      <c r="E67" s="68">
        <f t="shared" si="8"/>
        <v>1.4225000000000001</v>
      </c>
      <c r="F67" s="68">
        <f t="shared" si="9"/>
        <v>1.41605</v>
      </c>
    </row>
    <row r="68" spans="2:6">
      <c r="B68">
        <v>0.65</v>
      </c>
      <c r="C68" s="68">
        <f t="shared" si="0"/>
        <v>1.4225000000000001</v>
      </c>
      <c r="D68" s="68">
        <f t="shared" si="7"/>
        <v>1.4225000000000001</v>
      </c>
      <c r="E68" s="68">
        <f t="shared" si="8"/>
        <v>1.4356</v>
      </c>
      <c r="F68" s="68">
        <f t="shared" si="9"/>
        <v>1.4290500000000002</v>
      </c>
    </row>
    <row r="69" spans="2:6">
      <c r="B69">
        <v>0.66</v>
      </c>
      <c r="C69" s="68">
        <f t="shared" ref="C69:C132" si="10">+B69^2+1</f>
        <v>1.4356</v>
      </c>
      <c r="D69" s="68">
        <f t="shared" si="7"/>
        <v>1.4356</v>
      </c>
      <c r="E69" s="68">
        <f t="shared" si="8"/>
        <v>1.4489000000000001</v>
      </c>
      <c r="F69" s="68">
        <f t="shared" si="9"/>
        <v>1.44225</v>
      </c>
    </row>
    <row r="70" spans="2:6">
      <c r="B70">
        <v>0.67</v>
      </c>
      <c r="C70" s="68">
        <f t="shared" si="10"/>
        <v>1.4489000000000001</v>
      </c>
      <c r="D70" s="68">
        <f t="shared" si="7"/>
        <v>1.4489000000000001</v>
      </c>
      <c r="E70" s="68">
        <f t="shared" si="8"/>
        <v>1.4624000000000001</v>
      </c>
      <c r="F70" s="68">
        <f t="shared" si="9"/>
        <v>1.4556500000000001</v>
      </c>
    </row>
    <row r="71" spans="2:6">
      <c r="B71">
        <v>0.68</v>
      </c>
      <c r="C71" s="68">
        <f t="shared" si="10"/>
        <v>1.4624000000000001</v>
      </c>
      <c r="D71" s="68">
        <f t="shared" si="7"/>
        <v>1.4624000000000001</v>
      </c>
      <c r="E71" s="68">
        <f t="shared" si="8"/>
        <v>1.4761</v>
      </c>
      <c r="F71" s="68">
        <f t="shared" si="9"/>
        <v>1.4692500000000002</v>
      </c>
    </row>
    <row r="72" spans="2:6">
      <c r="B72">
        <v>0.69</v>
      </c>
      <c r="C72" s="68">
        <f t="shared" si="10"/>
        <v>1.4761</v>
      </c>
      <c r="D72" s="68">
        <f t="shared" si="7"/>
        <v>1.4761</v>
      </c>
      <c r="E72" s="68">
        <f t="shared" si="8"/>
        <v>1.49</v>
      </c>
      <c r="F72" s="68">
        <f t="shared" si="9"/>
        <v>1.48305</v>
      </c>
    </row>
    <row r="73" spans="2:6">
      <c r="B73">
        <v>0.7</v>
      </c>
      <c r="C73" s="68">
        <f t="shared" si="10"/>
        <v>1.49</v>
      </c>
      <c r="D73" s="68">
        <f t="shared" si="7"/>
        <v>1.49</v>
      </c>
      <c r="E73" s="68">
        <f t="shared" si="8"/>
        <v>1.5041</v>
      </c>
      <c r="F73" s="68">
        <f t="shared" si="9"/>
        <v>1.49705</v>
      </c>
    </row>
    <row r="74" spans="2:6">
      <c r="B74">
        <v>0.71</v>
      </c>
      <c r="C74" s="68">
        <f t="shared" si="10"/>
        <v>1.5041</v>
      </c>
      <c r="D74" s="68">
        <f t="shared" si="7"/>
        <v>1.5041</v>
      </c>
      <c r="E74" s="68">
        <f t="shared" si="8"/>
        <v>1.5184</v>
      </c>
      <c r="F74" s="68">
        <f t="shared" si="9"/>
        <v>1.51125</v>
      </c>
    </row>
    <row r="75" spans="2:6">
      <c r="B75">
        <v>0.72</v>
      </c>
      <c r="C75" s="68">
        <f t="shared" si="10"/>
        <v>1.5184</v>
      </c>
      <c r="D75" s="68">
        <f t="shared" si="7"/>
        <v>1.5184</v>
      </c>
      <c r="E75" s="68">
        <f t="shared" si="8"/>
        <v>1.5328999999999999</v>
      </c>
      <c r="F75" s="68">
        <f t="shared" si="9"/>
        <v>1.52565</v>
      </c>
    </row>
    <row r="76" spans="2:6">
      <c r="B76">
        <v>0.73</v>
      </c>
      <c r="C76" s="68">
        <f t="shared" si="10"/>
        <v>1.5328999999999999</v>
      </c>
      <c r="D76" s="68">
        <f t="shared" si="7"/>
        <v>1.5328999999999999</v>
      </c>
      <c r="E76" s="68">
        <f t="shared" si="8"/>
        <v>1.5476000000000001</v>
      </c>
      <c r="F76" s="68">
        <f t="shared" si="9"/>
        <v>1.5402499999999999</v>
      </c>
    </row>
    <row r="77" spans="2:6">
      <c r="B77">
        <v>0.74</v>
      </c>
      <c r="C77" s="68">
        <f t="shared" si="10"/>
        <v>1.5476000000000001</v>
      </c>
      <c r="D77" s="68">
        <f t="shared" si="7"/>
        <v>1.5476000000000001</v>
      </c>
      <c r="E77" s="68">
        <f t="shared" si="8"/>
        <v>1.5625</v>
      </c>
      <c r="F77" s="68">
        <f t="shared" si="9"/>
        <v>1.55505</v>
      </c>
    </row>
    <row r="78" spans="2:6">
      <c r="B78">
        <v>0.75</v>
      </c>
      <c r="C78" s="68">
        <f t="shared" si="10"/>
        <v>1.5625</v>
      </c>
      <c r="D78" s="68">
        <f t="shared" si="7"/>
        <v>1.5625</v>
      </c>
      <c r="E78" s="68">
        <f t="shared" si="8"/>
        <v>1.5775999999999999</v>
      </c>
      <c r="F78" s="68">
        <f t="shared" si="9"/>
        <v>1.5700499999999999</v>
      </c>
    </row>
    <row r="79" spans="2:6">
      <c r="B79">
        <v>0.76</v>
      </c>
      <c r="C79" s="68">
        <f t="shared" si="10"/>
        <v>1.5775999999999999</v>
      </c>
      <c r="D79" s="68">
        <f t="shared" si="7"/>
        <v>1.5775999999999999</v>
      </c>
      <c r="E79" s="68">
        <f t="shared" si="8"/>
        <v>1.5929</v>
      </c>
      <c r="F79" s="68">
        <f t="shared" si="9"/>
        <v>1.5852499999999998</v>
      </c>
    </row>
    <row r="80" spans="2:6">
      <c r="B80">
        <v>0.77</v>
      </c>
      <c r="C80" s="68">
        <f t="shared" si="10"/>
        <v>1.5929</v>
      </c>
      <c r="D80" s="68">
        <f t="shared" si="7"/>
        <v>1.5929</v>
      </c>
      <c r="E80" s="68">
        <f t="shared" si="8"/>
        <v>1.6084000000000001</v>
      </c>
      <c r="F80" s="68">
        <f t="shared" si="9"/>
        <v>1.6006499999999999</v>
      </c>
    </row>
    <row r="81" spans="2:6">
      <c r="B81">
        <v>0.78</v>
      </c>
      <c r="C81" s="68">
        <f t="shared" si="10"/>
        <v>1.6084000000000001</v>
      </c>
      <c r="D81" s="68">
        <f t="shared" si="7"/>
        <v>1.6084000000000001</v>
      </c>
      <c r="E81" s="68">
        <f t="shared" si="8"/>
        <v>1.6241000000000001</v>
      </c>
      <c r="F81" s="68">
        <f t="shared" si="9"/>
        <v>1.61625</v>
      </c>
    </row>
    <row r="82" spans="2:6">
      <c r="B82">
        <v>0.79</v>
      </c>
      <c r="C82" s="68">
        <f t="shared" si="10"/>
        <v>1.6241000000000001</v>
      </c>
      <c r="D82" s="68">
        <f t="shared" si="7"/>
        <v>1.6241000000000001</v>
      </c>
      <c r="E82" s="68">
        <f t="shared" si="8"/>
        <v>1.6400000000000001</v>
      </c>
      <c r="F82" s="68">
        <f t="shared" si="9"/>
        <v>1.63205</v>
      </c>
    </row>
    <row r="83" spans="2:6">
      <c r="B83">
        <v>0.8</v>
      </c>
      <c r="C83" s="68">
        <f t="shared" si="10"/>
        <v>1.6400000000000001</v>
      </c>
      <c r="D83" s="68">
        <f t="shared" si="7"/>
        <v>1.6400000000000001</v>
      </c>
      <c r="E83" s="68">
        <f t="shared" si="8"/>
        <v>1.6561000000000001</v>
      </c>
      <c r="F83" s="68">
        <f t="shared" si="9"/>
        <v>1.64805</v>
      </c>
    </row>
    <row r="84" spans="2:6">
      <c r="B84">
        <v>0.81</v>
      </c>
      <c r="C84" s="68">
        <f t="shared" si="10"/>
        <v>1.6561000000000001</v>
      </c>
      <c r="D84" s="68">
        <f t="shared" si="7"/>
        <v>1.6561000000000001</v>
      </c>
      <c r="E84" s="68">
        <f t="shared" si="8"/>
        <v>1.6723999999999999</v>
      </c>
      <c r="F84" s="68">
        <f t="shared" si="9"/>
        <v>1.66425</v>
      </c>
    </row>
    <row r="85" spans="2:6">
      <c r="B85">
        <v>0.82</v>
      </c>
      <c r="C85" s="68">
        <f t="shared" si="10"/>
        <v>1.6723999999999999</v>
      </c>
      <c r="D85" s="68">
        <f t="shared" si="7"/>
        <v>1.6723999999999999</v>
      </c>
      <c r="E85" s="68">
        <f t="shared" si="8"/>
        <v>1.6888999999999998</v>
      </c>
      <c r="F85" s="68">
        <f t="shared" si="9"/>
        <v>1.68065</v>
      </c>
    </row>
    <row r="86" spans="2:6">
      <c r="B86">
        <v>0.83</v>
      </c>
      <c r="C86" s="68">
        <f t="shared" si="10"/>
        <v>1.6888999999999998</v>
      </c>
      <c r="D86" s="68">
        <f t="shared" si="7"/>
        <v>1.6888999999999998</v>
      </c>
      <c r="E86" s="68">
        <f t="shared" si="8"/>
        <v>1.7056</v>
      </c>
      <c r="F86" s="68">
        <f t="shared" si="9"/>
        <v>1.6972499999999999</v>
      </c>
    </row>
    <row r="87" spans="2:6">
      <c r="B87">
        <v>0.84</v>
      </c>
      <c r="C87" s="68">
        <f t="shared" si="10"/>
        <v>1.7056</v>
      </c>
      <c r="D87" s="68">
        <f t="shared" si="7"/>
        <v>1.7056</v>
      </c>
      <c r="E87" s="68">
        <f t="shared" si="8"/>
        <v>1.7224999999999999</v>
      </c>
      <c r="F87" s="68">
        <f t="shared" si="9"/>
        <v>1.7140499999999999</v>
      </c>
    </row>
    <row r="88" spans="2:6">
      <c r="B88">
        <v>0.85</v>
      </c>
      <c r="C88" s="68">
        <f t="shared" si="10"/>
        <v>1.7224999999999999</v>
      </c>
      <c r="D88" s="68">
        <f t="shared" si="7"/>
        <v>1.7224999999999999</v>
      </c>
      <c r="E88" s="68">
        <f t="shared" si="8"/>
        <v>1.7395999999999998</v>
      </c>
      <c r="F88" s="68">
        <f t="shared" si="9"/>
        <v>1.7310499999999998</v>
      </c>
    </row>
    <row r="89" spans="2:6">
      <c r="B89">
        <v>0.86</v>
      </c>
      <c r="C89" s="68">
        <f t="shared" si="10"/>
        <v>1.7395999999999998</v>
      </c>
      <c r="D89" s="68">
        <f t="shared" si="7"/>
        <v>1.7395999999999998</v>
      </c>
      <c r="E89" s="68">
        <f t="shared" si="8"/>
        <v>1.7568999999999999</v>
      </c>
      <c r="F89" s="68">
        <f t="shared" si="9"/>
        <v>1.7482499999999999</v>
      </c>
    </row>
    <row r="90" spans="2:6">
      <c r="B90">
        <v>0.87</v>
      </c>
      <c r="C90" s="68">
        <f t="shared" si="10"/>
        <v>1.7568999999999999</v>
      </c>
      <c r="D90" s="68">
        <f t="shared" si="7"/>
        <v>1.7568999999999999</v>
      </c>
      <c r="E90" s="68">
        <f t="shared" si="8"/>
        <v>1.7744</v>
      </c>
      <c r="F90" s="68">
        <f t="shared" si="9"/>
        <v>1.7656499999999999</v>
      </c>
    </row>
    <row r="91" spans="2:6">
      <c r="B91">
        <v>0.88</v>
      </c>
      <c r="C91" s="68">
        <f t="shared" si="10"/>
        <v>1.7744</v>
      </c>
      <c r="D91" s="68">
        <f t="shared" si="7"/>
        <v>1.7744</v>
      </c>
      <c r="E91" s="68">
        <f t="shared" si="8"/>
        <v>1.7921</v>
      </c>
      <c r="F91" s="68">
        <f t="shared" si="9"/>
        <v>1.78325</v>
      </c>
    </row>
    <row r="92" spans="2:6">
      <c r="B92">
        <v>0.89</v>
      </c>
      <c r="C92" s="68">
        <f t="shared" si="10"/>
        <v>1.7921</v>
      </c>
      <c r="D92" s="68">
        <f t="shared" si="7"/>
        <v>1.7921</v>
      </c>
      <c r="E92" s="68">
        <f t="shared" si="8"/>
        <v>1.81</v>
      </c>
      <c r="F92" s="68">
        <f t="shared" si="9"/>
        <v>1.80105</v>
      </c>
    </row>
    <row r="93" spans="2:6">
      <c r="B93">
        <v>0.9</v>
      </c>
      <c r="C93" s="68">
        <f t="shared" si="10"/>
        <v>1.81</v>
      </c>
      <c r="D93" s="68">
        <f t="shared" si="7"/>
        <v>1.81</v>
      </c>
      <c r="E93" s="68">
        <f t="shared" si="8"/>
        <v>1.8281000000000001</v>
      </c>
      <c r="F93" s="68">
        <f t="shared" si="9"/>
        <v>1.8190500000000001</v>
      </c>
    </row>
    <row r="94" spans="2:6">
      <c r="B94">
        <v>0.91</v>
      </c>
      <c r="C94" s="68">
        <f t="shared" si="10"/>
        <v>1.8281000000000001</v>
      </c>
      <c r="D94" s="68">
        <f t="shared" si="7"/>
        <v>1.8281000000000001</v>
      </c>
      <c r="E94" s="68">
        <f t="shared" si="8"/>
        <v>1.8464</v>
      </c>
      <c r="F94" s="68">
        <f t="shared" si="9"/>
        <v>1.83725</v>
      </c>
    </row>
    <row r="95" spans="2:6">
      <c r="B95">
        <v>0.92</v>
      </c>
      <c r="C95" s="68">
        <f t="shared" si="10"/>
        <v>1.8464</v>
      </c>
      <c r="D95" s="68">
        <f t="shared" si="7"/>
        <v>1.8464</v>
      </c>
      <c r="E95" s="68">
        <f t="shared" si="8"/>
        <v>1.8649</v>
      </c>
      <c r="F95" s="68">
        <f t="shared" si="9"/>
        <v>1.85565</v>
      </c>
    </row>
    <row r="96" spans="2:6">
      <c r="B96">
        <v>0.93</v>
      </c>
      <c r="C96" s="68">
        <f t="shared" si="10"/>
        <v>1.8649</v>
      </c>
      <c r="D96" s="68">
        <f t="shared" si="7"/>
        <v>1.8649</v>
      </c>
      <c r="E96" s="68">
        <f t="shared" si="8"/>
        <v>1.8835999999999999</v>
      </c>
      <c r="F96" s="68">
        <f t="shared" si="9"/>
        <v>1.87425</v>
      </c>
    </row>
    <row r="97" spans="2:6">
      <c r="B97">
        <v>0.94</v>
      </c>
      <c r="C97" s="68">
        <f t="shared" si="10"/>
        <v>1.8835999999999999</v>
      </c>
      <c r="D97" s="68">
        <f t="shared" si="7"/>
        <v>1.8835999999999999</v>
      </c>
      <c r="E97" s="68">
        <f t="shared" si="8"/>
        <v>1.9024999999999999</v>
      </c>
      <c r="F97" s="68">
        <f t="shared" si="9"/>
        <v>1.8930499999999999</v>
      </c>
    </row>
    <row r="98" spans="2:6">
      <c r="B98">
        <v>0.95</v>
      </c>
      <c r="C98" s="68">
        <f t="shared" si="10"/>
        <v>1.9024999999999999</v>
      </c>
      <c r="D98" s="68">
        <f t="shared" si="7"/>
        <v>1.9024999999999999</v>
      </c>
      <c r="E98" s="68">
        <f t="shared" si="8"/>
        <v>1.9216</v>
      </c>
      <c r="F98" s="68">
        <f t="shared" si="9"/>
        <v>1.9120499999999998</v>
      </c>
    </row>
    <row r="99" spans="2:6">
      <c r="B99">
        <v>0.96</v>
      </c>
      <c r="C99" s="68">
        <f t="shared" si="10"/>
        <v>1.9216</v>
      </c>
      <c r="D99" s="68">
        <f t="shared" si="7"/>
        <v>1.9216</v>
      </c>
      <c r="E99" s="68">
        <f t="shared" si="8"/>
        <v>1.9409000000000001</v>
      </c>
      <c r="F99" s="68">
        <f t="shared" si="9"/>
        <v>1.9312499999999999</v>
      </c>
    </row>
    <row r="100" spans="2:6">
      <c r="B100">
        <v>0.97</v>
      </c>
      <c r="C100" s="68">
        <f t="shared" si="10"/>
        <v>1.9409000000000001</v>
      </c>
      <c r="D100" s="68">
        <f t="shared" si="7"/>
        <v>1.9409000000000001</v>
      </c>
      <c r="E100" s="68">
        <f t="shared" si="8"/>
        <v>1.9603999999999999</v>
      </c>
      <c r="F100" s="68">
        <f t="shared" si="9"/>
        <v>1.95065</v>
      </c>
    </row>
    <row r="101" spans="2:6">
      <c r="B101">
        <v>0.98</v>
      </c>
      <c r="C101" s="68">
        <f t="shared" si="10"/>
        <v>1.9603999999999999</v>
      </c>
      <c r="D101" s="68">
        <f t="shared" si="7"/>
        <v>1.9603999999999999</v>
      </c>
      <c r="E101" s="68">
        <f t="shared" si="8"/>
        <v>1.9801</v>
      </c>
      <c r="F101" s="68">
        <f t="shared" si="9"/>
        <v>1.9702500000000001</v>
      </c>
    </row>
    <row r="102" spans="2:6">
      <c r="B102">
        <v>0.99</v>
      </c>
      <c r="C102" s="68">
        <f t="shared" si="10"/>
        <v>1.9801</v>
      </c>
      <c r="D102" s="68">
        <f t="shared" si="7"/>
        <v>1.9801</v>
      </c>
      <c r="E102" s="68">
        <f t="shared" si="8"/>
        <v>2</v>
      </c>
      <c r="F102" s="68">
        <f t="shared" si="9"/>
        <v>1.9900500000000001</v>
      </c>
    </row>
    <row r="103" spans="2:6">
      <c r="B103">
        <v>1</v>
      </c>
      <c r="C103" s="68">
        <f t="shared" si="10"/>
        <v>2</v>
      </c>
      <c r="D103" s="68">
        <f t="shared" si="7"/>
        <v>2</v>
      </c>
      <c r="E103" s="68">
        <f t="shared" si="8"/>
        <v>2.0201000000000002</v>
      </c>
      <c r="F103" s="68">
        <f t="shared" si="9"/>
        <v>2.0100500000000001</v>
      </c>
    </row>
    <row r="104" spans="2:6">
      <c r="B104">
        <v>1.01</v>
      </c>
      <c r="C104" s="68">
        <f t="shared" si="10"/>
        <v>2.0201000000000002</v>
      </c>
      <c r="D104" s="68">
        <f t="shared" si="7"/>
        <v>2.0201000000000002</v>
      </c>
      <c r="E104" s="68">
        <f t="shared" si="8"/>
        <v>2.0404</v>
      </c>
      <c r="F104" s="68">
        <f t="shared" si="9"/>
        <v>2.0302500000000001</v>
      </c>
    </row>
    <row r="105" spans="2:6">
      <c r="B105">
        <v>1.02</v>
      </c>
      <c r="C105" s="68">
        <f t="shared" si="10"/>
        <v>2.0404</v>
      </c>
      <c r="D105" s="68">
        <f t="shared" si="7"/>
        <v>2.0404</v>
      </c>
      <c r="E105" s="68">
        <f t="shared" si="8"/>
        <v>2.0609000000000002</v>
      </c>
      <c r="F105" s="68">
        <f t="shared" si="9"/>
        <v>2.0506500000000001</v>
      </c>
    </row>
    <row r="106" spans="2:6">
      <c r="B106">
        <v>1.03</v>
      </c>
      <c r="C106" s="68">
        <f t="shared" si="10"/>
        <v>2.0609000000000002</v>
      </c>
      <c r="D106" s="68">
        <f t="shared" si="7"/>
        <v>2.0609000000000002</v>
      </c>
      <c r="E106" s="68">
        <f t="shared" si="8"/>
        <v>2.0815999999999999</v>
      </c>
      <c r="F106" s="68">
        <f t="shared" si="9"/>
        <v>2.07125</v>
      </c>
    </row>
    <row r="107" spans="2:6">
      <c r="B107">
        <v>1.04</v>
      </c>
      <c r="C107" s="68">
        <f t="shared" si="10"/>
        <v>2.0815999999999999</v>
      </c>
      <c r="D107" s="68">
        <f t="shared" si="7"/>
        <v>2.0815999999999999</v>
      </c>
      <c r="E107" s="68">
        <f t="shared" si="8"/>
        <v>2.1025</v>
      </c>
      <c r="F107" s="68">
        <f t="shared" si="9"/>
        <v>2.09205</v>
      </c>
    </row>
    <row r="108" spans="2:6">
      <c r="B108">
        <v>1.05</v>
      </c>
      <c r="C108" s="68">
        <f t="shared" si="10"/>
        <v>2.1025</v>
      </c>
      <c r="D108" s="68">
        <f t="shared" si="7"/>
        <v>2.1025</v>
      </c>
      <c r="E108" s="68">
        <f t="shared" si="8"/>
        <v>2.1236000000000002</v>
      </c>
      <c r="F108" s="68">
        <f t="shared" si="9"/>
        <v>2.1130500000000003</v>
      </c>
    </row>
    <row r="109" spans="2:6">
      <c r="B109">
        <v>1.06</v>
      </c>
      <c r="C109" s="68">
        <f t="shared" si="10"/>
        <v>2.1236000000000002</v>
      </c>
      <c r="D109" s="68">
        <f t="shared" si="7"/>
        <v>2.1236000000000002</v>
      </c>
      <c r="E109" s="68">
        <f t="shared" si="8"/>
        <v>2.1448999999999998</v>
      </c>
      <c r="F109" s="68">
        <f t="shared" si="9"/>
        <v>2.1342499999999998</v>
      </c>
    </row>
    <row r="110" spans="2:6">
      <c r="B110">
        <v>1.07</v>
      </c>
      <c r="C110" s="68">
        <f t="shared" si="10"/>
        <v>2.1448999999999998</v>
      </c>
      <c r="D110" s="68">
        <f t="shared" ref="D110:D173" si="11">+B110^2+1</f>
        <v>2.1448999999999998</v>
      </c>
      <c r="E110" s="68">
        <f t="shared" ref="E110:E173" si="12">+B111^2+1</f>
        <v>2.1664000000000003</v>
      </c>
      <c r="F110" s="68">
        <f t="shared" ref="F110:F173" si="13">+(D110+E110)/2</f>
        <v>2.1556500000000001</v>
      </c>
    </row>
    <row r="111" spans="2:6">
      <c r="B111">
        <v>1.08</v>
      </c>
      <c r="C111" s="68">
        <f t="shared" si="10"/>
        <v>2.1664000000000003</v>
      </c>
      <c r="D111" s="68">
        <f t="shared" si="11"/>
        <v>2.1664000000000003</v>
      </c>
      <c r="E111" s="68">
        <f t="shared" si="12"/>
        <v>2.1881000000000004</v>
      </c>
      <c r="F111" s="68">
        <f t="shared" si="13"/>
        <v>2.1772500000000004</v>
      </c>
    </row>
    <row r="112" spans="2:6">
      <c r="B112">
        <v>1.0900000000000001</v>
      </c>
      <c r="C112" s="68">
        <f t="shared" si="10"/>
        <v>2.1881000000000004</v>
      </c>
      <c r="D112" s="68">
        <f t="shared" si="11"/>
        <v>2.1881000000000004</v>
      </c>
      <c r="E112" s="68">
        <f t="shared" si="12"/>
        <v>2.21</v>
      </c>
      <c r="F112" s="68">
        <f t="shared" si="13"/>
        <v>2.1990500000000002</v>
      </c>
    </row>
    <row r="113" spans="2:6">
      <c r="B113">
        <v>1.1000000000000001</v>
      </c>
      <c r="C113" s="68">
        <f t="shared" si="10"/>
        <v>2.21</v>
      </c>
      <c r="D113" s="68">
        <f t="shared" si="11"/>
        <v>2.21</v>
      </c>
      <c r="E113" s="68">
        <f t="shared" si="12"/>
        <v>2.2321</v>
      </c>
      <c r="F113" s="68">
        <f t="shared" si="13"/>
        <v>2.22105</v>
      </c>
    </row>
    <row r="114" spans="2:6">
      <c r="B114">
        <v>1.1100000000000001</v>
      </c>
      <c r="C114" s="68">
        <f t="shared" si="10"/>
        <v>2.2321</v>
      </c>
      <c r="D114" s="68">
        <f t="shared" si="11"/>
        <v>2.2321</v>
      </c>
      <c r="E114" s="68">
        <f t="shared" si="12"/>
        <v>2.2544000000000004</v>
      </c>
      <c r="F114" s="68">
        <f t="shared" si="13"/>
        <v>2.2432500000000002</v>
      </c>
    </row>
    <row r="115" spans="2:6">
      <c r="B115">
        <v>1.1200000000000001</v>
      </c>
      <c r="C115" s="68">
        <f t="shared" si="10"/>
        <v>2.2544000000000004</v>
      </c>
      <c r="D115" s="68">
        <f t="shared" si="11"/>
        <v>2.2544000000000004</v>
      </c>
      <c r="E115" s="68">
        <f t="shared" si="12"/>
        <v>2.2768999999999995</v>
      </c>
      <c r="F115" s="68">
        <f t="shared" si="13"/>
        <v>2.2656499999999999</v>
      </c>
    </row>
    <row r="116" spans="2:6">
      <c r="B116">
        <v>1.1299999999999999</v>
      </c>
      <c r="C116" s="68">
        <f t="shared" si="10"/>
        <v>2.2768999999999995</v>
      </c>
      <c r="D116" s="68">
        <f t="shared" si="11"/>
        <v>2.2768999999999995</v>
      </c>
      <c r="E116" s="68">
        <f t="shared" si="12"/>
        <v>2.2995999999999999</v>
      </c>
      <c r="F116" s="68">
        <f t="shared" si="13"/>
        <v>2.2882499999999997</v>
      </c>
    </row>
    <row r="117" spans="2:6">
      <c r="B117">
        <v>1.1399999999999999</v>
      </c>
      <c r="C117" s="68">
        <f t="shared" si="10"/>
        <v>2.2995999999999999</v>
      </c>
      <c r="D117" s="68">
        <f t="shared" si="11"/>
        <v>2.2995999999999999</v>
      </c>
      <c r="E117" s="68">
        <f t="shared" si="12"/>
        <v>2.3224999999999998</v>
      </c>
      <c r="F117" s="68">
        <f t="shared" si="13"/>
        <v>2.3110499999999998</v>
      </c>
    </row>
    <row r="118" spans="2:6">
      <c r="B118">
        <v>1.1499999999999999</v>
      </c>
      <c r="C118" s="68">
        <f t="shared" si="10"/>
        <v>2.3224999999999998</v>
      </c>
      <c r="D118" s="68">
        <f t="shared" si="11"/>
        <v>2.3224999999999998</v>
      </c>
      <c r="E118" s="68">
        <f t="shared" si="12"/>
        <v>2.3456000000000001</v>
      </c>
      <c r="F118" s="68">
        <f t="shared" si="13"/>
        <v>2.33405</v>
      </c>
    </row>
    <row r="119" spans="2:6">
      <c r="B119">
        <v>1.1599999999999999</v>
      </c>
      <c r="C119" s="68">
        <f t="shared" si="10"/>
        <v>2.3456000000000001</v>
      </c>
      <c r="D119" s="68">
        <f t="shared" si="11"/>
        <v>2.3456000000000001</v>
      </c>
      <c r="E119" s="68">
        <f t="shared" si="12"/>
        <v>2.3689</v>
      </c>
      <c r="F119" s="68">
        <f t="shared" si="13"/>
        <v>2.3572500000000001</v>
      </c>
    </row>
    <row r="120" spans="2:6">
      <c r="B120">
        <v>1.17</v>
      </c>
      <c r="C120" s="68">
        <f t="shared" si="10"/>
        <v>2.3689</v>
      </c>
      <c r="D120" s="68">
        <f t="shared" si="11"/>
        <v>2.3689</v>
      </c>
      <c r="E120" s="68">
        <f t="shared" si="12"/>
        <v>2.3923999999999999</v>
      </c>
      <c r="F120" s="68">
        <f t="shared" si="13"/>
        <v>2.3806500000000002</v>
      </c>
    </row>
    <row r="121" spans="2:6">
      <c r="B121">
        <v>1.18</v>
      </c>
      <c r="C121" s="68">
        <f t="shared" si="10"/>
        <v>2.3923999999999999</v>
      </c>
      <c r="D121" s="68">
        <f t="shared" si="11"/>
        <v>2.3923999999999999</v>
      </c>
      <c r="E121" s="68">
        <f t="shared" si="12"/>
        <v>2.4161000000000001</v>
      </c>
      <c r="F121" s="68">
        <f t="shared" si="13"/>
        <v>2.4042500000000002</v>
      </c>
    </row>
    <row r="122" spans="2:6">
      <c r="B122">
        <v>1.19</v>
      </c>
      <c r="C122" s="68">
        <f t="shared" si="10"/>
        <v>2.4161000000000001</v>
      </c>
      <c r="D122" s="68">
        <f t="shared" si="11"/>
        <v>2.4161000000000001</v>
      </c>
      <c r="E122" s="68">
        <f t="shared" si="12"/>
        <v>2.44</v>
      </c>
      <c r="F122" s="68">
        <f t="shared" si="13"/>
        <v>2.4280499999999998</v>
      </c>
    </row>
    <row r="123" spans="2:6">
      <c r="B123">
        <v>1.2</v>
      </c>
      <c r="C123" s="68">
        <f t="shared" si="10"/>
        <v>2.44</v>
      </c>
      <c r="D123" s="68">
        <f t="shared" si="11"/>
        <v>2.44</v>
      </c>
      <c r="E123" s="68">
        <f t="shared" si="12"/>
        <v>2.4641000000000002</v>
      </c>
      <c r="F123" s="68">
        <f t="shared" si="13"/>
        <v>2.4520499999999998</v>
      </c>
    </row>
    <row r="124" spans="2:6">
      <c r="B124">
        <v>1.21</v>
      </c>
      <c r="C124" s="68">
        <f t="shared" si="10"/>
        <v>2.4641000000000002</v>
      </c>
      <c r="D124" s="68">
        <f t="shared" si="11"/>
        <v>2.4641000000000002</v>
      </c>
      <c r="E124" s="68">
        <f t="shared" si="12"/>
        <v>2.4883999999999999</v>
      </c>
      <c r="F124" s="68">
        <f t="shared" si="13"/>
        <v>2.4762500000000003</v>
      </c>
    </row>
    <row r="125" spans="2:6">
      <c r="B125">
        <v>1.22</v>
      </c>
      <c r="C125" s="68">
        <f t="shared" si="10"/>
        <v>2.4883999999999999</v>
      </c>
      <c r="D125" s="68">
        <f t="shared" si="11"/>
        <v>2.4883999999999999</v>
      </c>
      <c r="E125" s="68">
        <f t="shared" si="12"/>
        <v>2.5129000000000001</v>
      </c>
      <c r="F125" s="68">
        <f t="shared" si="13"/>
        <v>2.5006500000000003</v>
      </c>
    </row>
    <row r="126" spans="2:6">
      <c r="B126">
        <v>1.23</v>
      </c>
      <c r="C126" s="68">
        <f t="shared" si="10"/>
        <v>2.5129000000000001</v>
      </c>
      <c r="D126" s="68">
        <f t="shared" si="11"/>
        <v>2.5129000000000001</v>
      </c>
      <c r="E126" s="68">
        <f t="shared" si="12"/>
        <v>2.5376000000000003</v>
      </c>
      <c r="F126" s="68">
        <f t="shared" si="13"/>
        <v>2.5252500000000002</v>
      </c>
    </row>
    <row r="127" spans="2:6">
      <c r="B127">
        <v>1.24</v>
      </c>
      <c r="C127" s="68">
        <f t="shared" si="10"/>
        <v>2.5376000000000003</v>
      </c>
      <c r="D127" s="68">
        <f t="shared" si="11"/>
        <v>2.5376000000000003</v>
      </c>
      <c r="E127" s="68">
        <f t="shared" si="12"/>
        <v>2.5625</v>
      </c>
      <c r="F127" s="68">
        <f t="shared" si="13"/>
        <v>2.5500500000000001</v>
      </c>
    </row>
    <row r="128" spans="2:6">
      <c r="B128">
        <v>1.25</v>
      </c>
      <c r="C128" s="68">
        <f t="shared" si="10"/>
        <v>2.5625</v>
      </c>
      <c r="D128" s="68">
        <f t="shared" si="11"/>
        <v>2.5625</v>
      </c>
      <c r="E128" s="68">
        <f t="shared" si="12"/>
        <v>2.5876000000000001</v>
      </c>
      <c r="F128" s="68">
        <f t="shared" si="13"/>
        <v>2.5750500000000001</v>
      </c>
    </row>
    <row r="129" spans="2:6">
      <c r="B129">
        <v>1.26</v>
      </c>
      <c r="C129" s="68">
        <f t="shared" si="10"/>
        <v>2.5876000000000001</v>
      </c>
      <c r="D129" s="68">
        <f t="shared" si="11"/>
        <v>2.5876000000000001</v>
      </c>
      <c r="E129" s="68">
        <f t="shared" si="12"/>
        <v>2.6128999999999998</v>
      </c>
      <c r="F129" s="68">
        <f t="shared" si="13"/>
        <v>2.60025</v>
      </c>
    </row>
    <row r="130" spans="2:6">
      <c r="B130">
        <v>1.27</v>
      </c>
      <c r="C130" s="68">
        <f t="shared" si="10"/>
        <v>2.6128999999999998</v>
      </c>
      <c r="D130" s="68">
        <f t="shared" si="11"/>
        <v>2.6128999999999998</v>
      </c>
      <c r="E130" s="68">
        <f t="shared" si="12"/>
        <v>2.6383999999999999</v>
      </c>
      <c r="F130" s="68">
        <f t="shared" si="13"/>
        <v>2.6256499999999998</v>
      </c>
    </row>
    <row r="131" spans="2:6">
      <c r="B131">
        <v>1.28</v>
      </c>
      <c r="C131" s="68">
        <f t="shared" si="10"/>
        <v>2.6383999999999999</v>
      </c>
      <c r="D131" s="68">
        <f t="shared" si="11"/>
        <v>2.6383999999999999</v>
      </c>
      <c r="E131" s="68">
        <f t="shared" si="12"/>
        <v>2.6641000000000004</v>
      </c>
      <c r="F131" s="68">
        <f t="shared" si="13"/>
        <v>2.6512500000000001</v>
      </c>
    </row>
    <row r="132" spans="2:6">
      <c r="B132">
        <v>1.29</v>
      </c>
      <c r="C132" s="68">
        <f t="shared" si="10"/>
        <v>2.6641000000000004</v>
      </c>
      <c r="D132" s="68">
        <f t="shared" si="11"/>
        <v>2.6641000000000004</v>
      </c>
      <c r="E132" s="68">
        <f t="shared" si="12"/>
        <v>2.6900000000000004</v>
      </c>
      <c r="F132" s="68">
        <f t="shared" si="13"/>
        <v>2.6770500000000004</v>
      </c>
    </row>
    <row r="133" spans="2:6">
      <c r="B133">
        <v>1.3</v>
      </c>
      <c r="C133" s="68">
        <f t="shared" ref="C133:C196" si="14">+B133^2+1</f>
        <v>2.6900000000000004</v>
      </c>
      <c r="D133" s="68">
        <f t="shared" si="11"/>
        <v>2.6900000000000004</v>
      </c>
      <c r="E133" s="68">
        <f t="shared" si="12"/>
        <v>2.7161</v>
      </c>
      <c r="F133" s="68">
        <f t="shared" si="13"/>
        <v>2.7030500000000002</v>
      </c>
    </row>
    <row r="134" spans="2:6">
      <c r="B134">
        <v>1.31</v>
      </c>
      <c r="C134" s="68">
        <f t="shared" si="14"/>
        <v>2.7161</v>
      </c>
      <c r="D134" s="68">
        <f t="shared" si="11"/>
        <v>2.7161</v>
      </c>
      <c r="E134" s="68">
        <f t="shared" si="12"/>
        <v>2.7423999999999999</v>
      </c>
      <c r="F134" s="68">
        <f t="shared" si="13"/>
        <v>2.72925</v>
      </c>
    </row>
    <row r="135" spans="2:6">
      <c r="B135">
        <v>1.32</v>
      </c>
      <c r="C135" s="68">
        <f t="shared" si="14"/>
        <v>2.7423999999999999</v>
      </c>
      <c r="D135" s="68">
        <f t="shared" si="11"/>
        <v>2.7423999999999999</v>
      </c>
      <c r="E135" s="68">
        <f t="shared" si="12"/>
        <v>2.7689000000000004</v>
      </c>
      <c r="F135" s="68">
        <f t="shared" si="13"/>
        <v>2.7556500000000002</v>
      </c>
    </row>
    <row r="136" spans="2:6">
      <c r="B136">
        <v>1.33</v>
      </c>
      <c r="C136" s="68">
        <f t="shared" si="14"/>
        <v>2.7689000000000004</v>
      </c>
      <c r="D136" s="68">
        <f t="shared" si="11"/>
        <v>2.7689000000000004</v>
      </c>
      <c r="E136" s="68">
        <f t="shared" si="12"/>
        <v>2.7956000000000003</v>
      </c>
      <c r="F136" s="68">
        <f t="shared" si="13"/>
        <v>2.7822500000000003</v>
      </c>
    </row>
    <row r="137" spans="2:6">
      <c r="B137">
        <v>1.34</v>
      </c>
      <c r="C137" s="68">
        <f t="shared" si="14"/>
        <v>2.7956000000000003</v>
      </c>
      <c r="D137" s="68">
        <f t="shared" si="11"/>
        <v>2.7956000000000003</v>
      </c>
      <c r="E137" s="68">
        <f t="shared" si="12"/>
        <v>2.8225000000000002</v>
      </c>
      <c r="F137" s="68">
        <f t="shared" si="13"/>
        <v>2.80905</v>
      </c>
    </row>
    <row r="138" spans="2:6">
      <c r="B138">
        <v>1.35</v>
      </c>
      <c r="C138" s="68">
        <f t="shared" si="14"/>
        <v>2.8225000000000002</v>
      </c>
      <c r="D138" s="68">
        <f t="shared" si="11"/>
        <v>2.8225000000000002</v>
      </c>
      <c r="E138" s="68">
        <f t="shared" si="12"/>
        <v>2.8496000000000006</v>
      </c>
      <c r="F138" s="68">
        <f t="shared" si="13"/>
        <v>2.8360500000000002</v>
      </c>
    </row>
    <row r="139" spans="2:6">
      <c r="B139">
        <v>1.36</v>
      </c>
      <c r="C139" s="68">
        <f t="shared" si="14"/>
        <v>2.8496000000000006</v>
      </c>
      <c r="D139" s="68">
        <f t="shared" si="11"/>
        <v>2.8496000000000006</v>
      </c>
      <c r="E139" s="68">
        <f t="shared" si="12"/>
        <v>2.8769</v>
      </c>
      <c r="F139" s="68">
        <f t="shared" si="13"/>
        <v>2.8632500000000003</v>
      </c>
    </row>
    <row r="140" spans="2:6">
      <c r="B140">
        <v>1.37</v>
      </c>
      <c r="C140" s="68">
        <f t="shared" si="14"/>
        <v>2.8769</v>
      </c>
      <c r="D140" s="68">
        <f t="shared" si="11"/>
        <v>2.8769</v>
      </c>
      <c r="E140" s="68">
        <f t="shared" si="12"/>
        <v>2.9043999999999999</v>
      </c>
      <c r="F140" s="68">
        <f t="shared" si="13"/>
        <v>2.8906499999999999</v>
      </c>
    </row>
    <row r="141" spans="2:6">
      <c r="B141">
        <v>1.38</v>
      </c>
      <c r="C141" s="68">
        <f t="shared" si="14"/>
        <v>2.9043999999999999</v>
      </c>
      <c r="D141" s="68">
        <f t="shared" si="11"/>
        <v>2.9043999999999999</v>
      </c>
      <c r="E141" s="68">
        <f t="shared" si="12"/>
        <v>2.9320999999999997</v>
      </c>
      <c r="F141" s="68">
        <f t="shared" si="13"/>
        <v>2.9182499999999996</v>
      </c>
    </row>
    <row r="142" spans="2:6">
      <c r="B142">
        <v>1.39</v>
      </c>
      <c r="C142" s="68">
        <f t="shared" si="14"/>
        <v>2.9320999999999997</v>
      </c>
      <c r="D142" s="68">
        <f t="shared" si="11"/>
        <v>2.9320999999999997</v>
      </c>
      <c r="E142" s="68">
        <f t="shared" si="12"/>
        <v>2.96</v>
      </c>
      <c r="F142" s="68">
        <f t="shared" si="13"/>
        <v>2.9460499999999996</v>
      </c>
    </row>
    <row r="143" spans="2:6">
      <c r="B143">
        <v>1.4</v>
      </c>
      <c r="C143" s="68">
        <f t="shared" si="14"/>
        <v>2.96</v>
      </c>
      <c r="D143" s="68">
        <f t="shared" si="11"/>
        <v>2.96</v>
      </c>
      <c r="E143" s="68">
        <f t="shared" si="12"/>
        <v>2.9880999999999998</v>
      </c>
      <c r="F143" s="68">
        <f t="shared" si="13"/>
        <v>2.9740500000000001</v>
      </c>
    </row>
    <row r="144" spans="2:6">
      <c r="B144">
        <v>1.41</v>
      </c>
      <c r="C144" s="68">
        <f t="shared" si="14"/>
        <v>2.9880999999999998</v>
      </c>
      <c r="D144" s="68">
        <f t="shared" si="11"/>
        <v>2.9880999999999998</v>
      </c>
      <c r="E144" s="68">
        <f t="shared" si="12"/>
        <v>3.0164</v>
      </c>
      <c r="F144" s="68">
        <f t="shared" si="13"/>
        <v>3.0022500000000001</v>
      </c>
    </row>
    <row r="145" spans="2:6">
      <c r="B145">
        <v>1.42</v>
      </c>
      <c r="C145" s="68">
        <f t="shared" si="14"/>
        <v>3.0164</v>
      </c>
      <c r="D145" s="68">
        <f t="shared" si="11"/>
        <v>3.0164</v>
      </c>
      <c r="E145" s="68">
        <f t="shared" si="12"/>
        <v>3.0448999999999997</v>
      </c>
      <c r="F145" s="68">
        <f t="shared" si="13"/>
        <v>3.0306499999999996</v>
      </c>
    </row>
    <row r="146" spans="2:6">
      <c r="B146">
        <v>1.43</v>
      </c>
      <c r="C146" s="68">
        <f t="shared" si="14"/>
        <v>3.0448999999999997</v>
      </c>
      <c r="D146" s="68">
        <f t="shared" si="11"/>
        <v>3.0448999999999997</v>
      </c>
      <c r="E146" s="68">
        <f t="shared" si="12"/>
        <v>3.0735999999999999</v>
      </c>
      <c r="F146" s="68">
        <f t="shared" si="13"/>
        <v>3.0592499999999996</v>
      </c>
    </row>
    <row r="147" spans="2:6">
      <c r="B147">
        <v>1.44</v>
      </c>
      <c r="C147" s="68">
        <f t="shared" si="14"/>
        <v>3.0735999999999999</v>
      </c>
      <c r="D147" s="68">
        <f t="shared" si="11"/>
        <v>3.0735999999999999</v>
      </c>
      <c r="E147" s="68">
        <f t="shared" si="12"/>
        <v>3.1025</v>
      </c>
      <c r="F147" s="68">
        <f t="shared" si="13"/>
        <v>3.08805</v>
      </c>
    </row>
    <row r="148" spans="2:6">
      <c r="B148">
        <v>1.45</v>
      </c>
      <c r="C148" s="68">
        <f t="shared" si="14"/>
        <v>3.1025</v>
      </c>
      <c r="D148" s="68">
        <f t="shared" si="11"/>
        <v>3.1025</v>
      </c>
      <c r="E148" s="68">
        <f t="shared" si="12"/>
        <v>3.1315999999999997</v>
      </c>
      <c r="F148" s="68">
        <f t="shared" si="13"/>
        <v>3.1170499999999999</v>
      </c>
    </row>
    <row r="149" spans="2:6">
      <c r="B149">
        <v>1.46</v>
      </c>
      <c r="C149" s="68">
        <f t="shared" si="14"/>
        <v>3.1315999999999997</v>
      </c>
      <c r="D149" s="68">
        <f t="shared" si="11"/>
        <v>3.1315999999999997</v>
      </c>
      <c r="E149" s="68">
        <f t="shared" si="12"/>
        <v>3.1608999999999998</v>
      </c>
      <c r="F149" s="68">
        <f t="shared" si="13"/>
        <v>3.1462499999999998</v>
      </c>
    </row>
    <row r="150" spans="2:6">
      <c r="B150">
        <v>1.47</v>
      </c>
      <c r="C150" s="68">
        <f t="shared" si="14"/>
        <v>3.1608999999999998</v>
      </c>
      <c r="D150" s="68">
        <f t="shared" si="11"/>
        <v>3.1608999999999998</v>
      </c>
      <c r="E150" s="68">
        <f t="shared" si="12"/>
        <v>3.1903999999999999</v>
      </c>
      <c r="F150" s="68">
        <f t="shared" si="13"/>
        <v>3.1756500000000001</v>
      </c>
    </row>
    <row r="151" spans="2:6">
      <c r="B151">
        <v>1.48</v>
      </c>
      <c r="C151" s="68">
        <f t="shared" si="14"/>
        <v>3.1903999999999999</v>
      </c>
      <c r="D151" s="68">
        <f t="shared" si="11"/>
        <v>3.1903999999999999</v>
      </c>
      <c r="E151" s="68">
        <f t="shared" si="12"/>
        <v>3.2201</v>
      </c>
      <c r="F151" s="68">
        <f t="shared" si="13"/>
        <v>3.2052499999999999</v>
      </c>
    </row>
    <row r="152" spans="2:6">
      <c r="B152">
        <v>1.49</v>
      </c>
      <c r="C152" s="68">
        <f t="shared" si="14"/>
        <v>3.2201</v>
      </c>
      <c r="D152" s="68">
        <f t="shared" si="11"/>
        <v>3.2201</v>
      </c>
      <c r="E152" s="68">
        <f t="shared" si="12"/>
        <v>3.25</v>
      </c>
      <c r="F152" s="68">
        <f t="shared" si="13"/>
        <v>3.2350500000000002</v>
      </c>
    </row>
    <row r="153" spans="2:6">
      <c r="B153">
        <v>1.5</v>
      </c>
      <c r="C153" s="68">
        <f t="shared" si="14"/>
        <v>3.25</v>
      </c>
      <c r="D153" s="68">
        <f t="shared" si="11"/>
        <v>3.25</v>
      </c>
      <c r="E153" s="68">
        <f t="shared" si="12"/>
        <v>3.2801</v>
      </c>
      <c r="F153" s="68">
        <f t="shared" si="13"/>
        <v>3.26505</v>
      </c>
    </row>
    <row r="154" spans="2:6">
      <c r="B154">
        <v>1.51</v>
      </c>
      <c r="C154" s="68">
        <f t="shared" si="14"/>
        <v>3.2801</v>
      </c>
      <c r="D154" s="68">
        <f t="shared" si="11"/>
        <v>3.2801</v>
      </c>
      <c r="E154" s="68">
        <f t="shared" si="12"/>
        <v>3.3104</v>
      </c>
      <c r="F154" s="68">
        <f t="shared" si="13"/>
        <v>3.2952500000000002</v>
      </c>
    </row>
    <row r="155" spans="2:6">
      <c r="B155">
        <v>1.52</v>
      </c>
      <c r="C155" s="68">
        <f t="shared" si="14"/>
        <v>3.3104</v>
      </c>
      <c r="D155" s="68">
        <f t="shared" si="11"/>
        <v>3.3104</v>
      </c>
      <c r="E155" s="68">
        <f t="shared" si="12"/>
        <v>3.3409</v>
      </c>
      <c r="F155" s="68">
        <f t="shared" si="13"/>
        <v>3.32565</v>
      </c>
    </row>
    <row r="156" spans="2:6">
      <c r="B156">
        <v>1.53</v>
      </c>
      <c r="C156" s="68">
        <f t="shared" si="14"/>
        <v>3.3409</v>
      </c>
      <c r="D156" s="68">
        <f t="shared" si="11"/>
        <v>3.3409</v>
      </c>
      <c r="E156" s="68">
        <f t="shared" si="12"/>
        <v>3.3715999999999999</v>
      </c>
      <c r="F156" s="68">
        <f t="shared" si="13"/>
        <v>3.3562500000000002</v>
      </c>
    </row>
    <row r="157" spans="2:6">
      <c r="B157">
        <v>1.54</v>
      </c>
      <c r="C157" s="68">
        <f t="shared" si="14"/>
        <v>3.3715999999999999</v>
      </c>
      <c r="D157" s="68">
        <f t="shared" si="11"/>
        <v>3.3715999999999999</v>
      </c>
      <c r="E157" s="68">
        <f t="shared" si="12"/>
        <v>3.4025000000000003</v>
      </c>
      <c r="F157" s="68">
        <f t="shared" si="13"/>
        <v>3.3870500000000003</v>
      </c>
    </row>
    <row r="158" spans="2:6">
      <c r="B158">
        <v>1.55</v>
      </c>
      <c r="C158" s="68">
        <f t="shared" si="14"/>
        <v>3.4025000000000003</v>
      </c>
      <c r="D158" s="68">
        <f t="shared" si="11"/>
        <v>3.4025000000000003</v>
      </c>
      <c r="E158" s="68">
        <f t="shared" si="12"/>
        <v>3.4336000000000002</v>
      </c>
      <c r="F158" s="68">
        <f t="shared" si="13"/>
        <v>3.41805</v>
      </c>
    </row>
    <row r="159" spans="2:6">
      <c r="B159">
        <v>1.56</v>
      </c>
      <c r="C159" s="68">
        <f t="shared" si="14"/>
        <v>3.4336000000000002</v>
      </c>
      <c r="D159" s="68">
        <f t="shared" si="11"/>
        <v>3.4336000000000002</v>
      </c>
      <c r="E159" s="68">
        <f t="shared" si="12"/>
        <v>3.4649000000000001</v>
      </c>
      <c r="F159" s="68">
        <f t="shared" si="13"/>
        <v>3.4492500000000001</v>
      </c>
    </row>
    <row r="160" spans="2:6">
      <c r="B160">
        <v>1.57</v>
      </c>
      <c r="C160" s="68">
        <f t="shared" si="14"/>
        <v>3.4649000000000001</v>
      </c>
      <c r="D160" s="68">
        <f t="shared" si="11"/>
        <v>3.4649000000000001</v>
      </c>
      <c r="E160" s="68">
        <f t="shared" si="12"/>
        <v>3.4964000000000004</v>
      </c>
      <c r="F160" s="68">
        <f t="shared" si="13"/>
        <v>3.4806500000000002</v>
      </c>
    </row>
    <row r="161" spans="2:6">
      <c r="B161">
        <v>1.58</v>
      </c>
      <c r="C161" s="68">
        <f t="shared" si="14"/>
        <v>3.4964000000000004</v>
      </c>
      <c r="D161" s="68">
        <f t="shared" si="11"/>
        <v>3.4964000000000004</v>
      </c>
      <c r="E161" s="68">
        <f t="shared" si="12"/>
        <v>3.5281000000000002</v>
      </c>
      <c r="F161" s="68">
        <f t="shared" si="13"/>
        <v>3.5122500000000003</v>
      </c>
    </row>
    <row r="162" spans="2:6">
      <c r="B162">
        <v>1.59</v>
      </c>
      <c r="C162" s="68">
        <f t="shared" si="14"/>
        <v>3.5281000000000002</v>
      </c>
      <c r="D162" s="68">
        <f t="shared" si="11"/>
        <v>3.5281000000000002</v>
      </c>
      <c r="E162" s="68">
        <f t="shared" si="12"/>
        <v>3.5600000000000005</v>
      </c>
      <c r="F162" s="68">
        <f t="shared" si="13"/>
        <v>3.5440500000000004</v>
      </c>
    </row>
    <row r="163" spans="2:6">
      <c r="B163">
        <v>1.6</v>
      </c>
      <c r="C163" s="68">
        <f t="shared" si="14"/>
        <v>3.5600000000000005</v>
      </c>
      <c r="D163" s="68">
        <f t="shared" si="11"/>
        <v>3.5600000000000005</v>
      </c>
      <c r="E163" s="68">
        <f t="shared" si="12"/>
        <v>3.5921000000000003</v>
      </c>
      <c r="F163" s="68">
        <f t="shared" si="13"/>
        <v>3.5760500000000004</v>
      </c>
    </row>
    <row r="164" spans="2:6">
      <c r="B164">
        <v>1.61</v>
      </c>
      <c r="C164" s="68">
        <f t="shared" si="14"/>
        <v>3.5921000000000003</v>
      </c>
      <c r="D164" s="68">
        <f t="shared" si="11"/>
        <v>3.5921000000000003</v>
      </c>
      <c r="E164" s="68">
        <f t="shared" si="12"/>
        <v>3.6244000000000005</v>
      </c>
      <c r="F164" s="68">
        <f t="shared" si="13"/>
        <v>3.6082500000000004</v>
      </c>
    </row>
    <row r="165" spans="2:6">
      <c r="B165">
        <v>1.62</v>
      </c>
      <c r="C165" s="68">
        <f t="shared" si="14"/>
        <v>3.6244000000000005</v>
      </c>
      <c r="D165" s="68">
        <f t="shared" si="11"/>
        <v>3.6244000000000005</v>
      </c>
      <c r="E165" s="68">
        <f t="shared" si="12"/>
        <v>3.6568999999999998</v>
      </c>
      <c r="F165" s="68">
        <f t="shared" si="13"/>
        <v>3.6406499999999999</v>
      </c>
    </row>
    <row r="166" spans="2:6">
      <c r="B166">
        <v>1.63</v>
      </c>
      <c r="C166" s="68">
        <f t="shared" si="14"/>
        <v>3.6568999999999998</v>
      </c>
      <c r="D166" s="68">
        <f t="shared" si="11"/>
        <v>3.6568999999999998</v>
      </c>
      <c r="E166" s="68">
        <f t="shared" si="12"/>
        <v>3.6895999999999995</v>
      </c>
      <c r="F166" s="68">
        <f t="shared" si="13"/>
        <v>3.6732499999999995</v>
      </c>
    </row>
    <row r="167" spans="2:6">
      <c r="B167">
        <v>1.64</v>
      </c>
      <c r="C167" s="68">
        <f t="shared" si="14"/>
        <v>3.6895999999999995</v>
      </c>
      <c r="D167" s="68">
        <f t="shared" si="11"/>
        <v>3.6895999999999995</v>
      </c>
      <c r="E167" s="68">
        <f t="shared" si="12"/>
        <v>3.7224999999999997</v>
      </c>
      <c r="F167" s="68">
        <f t="shared" si="13"/>
        <v>3.7060499999999994</v>
      </c>
    </row>
    <row r="168" spans="2:6">
      <c r="B168">
        <v>1.65</v>
      </c>
      <c r="C168" s="68">
        <f t="shared" si="14"/>
        <v>3.7224999999999997</v>
      </c>
      <c r="D168" s="68">
        <f t="shared" si="11"/>
        <v>3.7224999999999997</v>
      </c>
      <c r="E168" s="68">
        <f t="shared" si="12"/>
        <v>3.7555999999999998</v>
      </c>
      <c r="F168" s="68">
        <f t="shared" si="13"/>
        <v>3.7390499999999998</v>
      </c>
    </row>
    <row r="169" spans="2:6">
      <c r="B169">
        <v>1.66</v>
      </c>
      <c r="C169" s="68">
        <f t="shared" si="14"/>
        <v>3.7555999999999998</v>
      </c>
      <c r="D169" s="68">
        <f t="shared" si="11"/>
        <v>3.7555999999999998</v>
      </c>
      <c r="E169" s="68">
        <f t="shared" si="12"/>
        <v>3.7888999999999999</v>
      </c>
      <c r="F169" s="68">
        <f t="shared" si="13"/>
        <v>3.7722499999999997</v>
      </c>
    </row>
    <row r="170" spans="2:6">
      <c r="B170">
        <v>1.67</v>
      </c>
      <c r="C170" s="68">
        <f t="shared" si="14"/>
        <v>3.7888999999999999</v>
      </c>
      <c r="D170" s="68">
        <f t="shared" si="11"/>
        <v>3.7888999999999999</v>
      </c>
      <c r="E170" s="68">
        <f t="shared" si="12"/>
        <v>3.8223999999999996</v>
      </c>
      <c r="F170" s="68">
        <f t="shared" si="13"/>
        <v>3.80565</v>
      </c>
    </row>
    <row r="171" spans="2:6">
      <c r="B171">
        <v>1.68</v>
      </c>
      <c r="C171" s="68">
        <f t="shared" si="14"/>
        <v>3.8223999999999996</v>
      </c>
      <c r="D171" s="68">
        <f t="shared" si="11"/>
        <v>3.8223999999999996</v>
      </c>
      <c r="E171" s="68">
        <f t="shared" si="12"/>
        <v>3.8560999999999996</v>
      </c>
      <c r="F171" s="68">
        <f t="shared" si="13"/>
        <v>3.8392499999999998</v>
      </c>
    </row>
    <row r="172" spans="2:6">
      <c r="B172">
        <v>1.69</v>
      </c>
      <c r="C172" s="68">
        <f t="shared" si="14"/>
        <v>3.8560999999999996</v>
      </c>
      <c r="D172" s="68">
        <f t="shared" si="11"/>
        <v>3.8560999999999996</v>
      </c>
      <c r="E172" s="68">
        <f t="shared" si="12"/>
        <v>3.8899999999999997</v>
      </c>
      <c r="F172" s="68">
        <f t="shared" si="13"/>
        <v>3.8730499999999997</v>
      </c>
    </row>
    <row r="173" spans="2:6">
      <c r="B173">
        <v>1.7</v>
      </c>
      <c r="C173" s="68">
        <f t="shared" si="14"/>
        <v>3.8899999999999997</v>
      </c>
      <c r="D173" s="68">
        <f t="shared" si="11"/>
        <v>3.8899999999999997</v>
      </c>
      <c r="E173" s="68">
        <f t="shared" si="12"/>
        <v>3.9240999999999997</v>
      </c>
      <c r="F173" s="68">
        <f t="shared" si="13"/>
        <v>3.9070499999999999</v>
      </c>
    </row>
    <row r="174" spans="2:6">
      <c r="B174">
        <v>1.71</v>
      </c>
      <c r="C174" s="68">
        <f t="shared" si="14"/>
        <v>3.9240999999999997</v>
      </c>
      <c r="D174" s="68">
        <f t="shared" ref="D174:D203" si="15">+B174^2+1</f>
        <v>3.9240999999999997</v>
      </c>
      <c r="E174" s="68">
        <f t="shared" ref="E174:E203" si="16">+B175^2+1</f>
        <v>3.9583999999999997</v>
      </c>
      <c r="F174" s="68">
        <f t="shared" ref="F174:F203" si="17">+(D174+E174)/2</f>
        <v>3.9412499999999997</v>
      </c>
    </row>
    <row r="175" spans="2:6">
      <c r="B175">
        <v>1.72</v>
      </c>
      <c r="C175" s="68">
        <f t="shared" si="14"/>
        <v>3.9583999999999997</v>
      </c>
      <c r="D175" s="68">
        <f t="shared" si="15"/>
        <v>3.9583999999999997</v>
      </c>
      <c r="E175" s="68">
        <f t="shared" si="16"/>
        <v>3.9929000000000001</v>
      </c>
      <c r="F175" s="68">
        <f t="shared" si="17"/>
        <v>3.9756499999999999</v>
      </c>
    </row>
    <row r="176" spans="2:6">
      <c r="B176">
        <v>1.73</v>
      </c>
      <c r="C176" s="68">
        <f t="shared" si="14"/>
        <v>3.9929000000000001</v>
      </c>
      <c r="D176" s="68">
        <f t="shared" si="15"/>
        <v>3.9929000000000001</v>
      </c>
      <c r="E176" s="68">
        <f t="shared" si="16"/>
        <v>4.0275999999999996</v>
      </c>
      <c r="F176" s="68">
        <f t="shared" si="17"/>
        <v>4.0102500000000001</v>
      </c>
    </row>
    <row r="177" spans="2:6">
      <c r="B177">
        <v>1.74</v>
      </c>
      <c r="C177" s="68">
        <f t="shared" si="14"/>
        <v>4.0275999999999996</v>
      </c>
      <c r="D177" s="68">
        <f t="shared" si="15"/>
        <v>4.0275999999999996</v>
      </c>
      <c r="E177" s="68">
        <f t="shared" si="16"/>
        <v>4.0625</v>
      </c>
      <c r="F177" s="68">
        <f t="shared" si="17"/>
        <v>4.0450499999999998</v>
      </c>
    </row>
    <row r="178" spans="2:6">
      <c r="B178">
        <v>1.75</v>
      </c>
      <c r="C178" s="68">
        <f t="shared" si="14"/>
        <v>4.0625</v>
      </c>
      <c r="D178" s="68">
        <f t="shared" si="15"/>
        <v>4.0625</v>
      </c>
      <c r="E178" s="68">
        <f t="shared" si="16"/>
        <v>4.0975999999999999</v>
      </c>
      <c r="F178" s="68">
        <f t="shared" si="17"/>
        <v>4.08005</v>
      </c>
    </row>
    <row r="179" spans="2:6">
      <c r="B179">
        <v>1.76</v>
      </c>
      <c r="C179" s="68">
        <f t="shared" si="14"/>
        <v>4.0975999999999999</v>
      </c>
      <c r="D179" s="68">
        <f t="shared" si="15"/>
        <v>4.0975999999999999</v>
      </c>
      <c r="E179" s="68">
        <f t="shared" si="16"/>
        <v>4.1329000000000002</v>
      </c>
      <c r="F179" s="68">
        <f t="shared" si="17"/>
        <v>4.1152499999999996</v>
      </c>
    </row>
    <row r="180" spans="2:6">
      <c r="B180">
        <v>1.77</v>
      </c>
      <c r="C180" s="68">
        <f t="shared" si="14"/>
        <v>4.1329000000000002</v>
      </c>
      <c r="D180" s="68">
        <f t="shared" si="15"/>
        <v>4.1329000000000002</v>
      </c>
      <c r="E180" s="68">
        <f t="shared" si="16"/>
        <v>4.1684000000000001</v>
      </c>
      <c r="F180" s="68">
        <f t="shared" si="17"/>
        <v>4.1506500000000006</v>
      </c>
    </row>
    <row r="181" spans="2:6">
      <c r="B181">
        <v>1.78</v>
      </c>
      <c r="C181" s="68">
        <f t="shared" si="14"/>
        <v>4.1684000000000001</v>
      </c>
      <c r="D181" s="68">
        <f t="shared" si="15"/>
        <v>4.1684000000000001</v>
      </c>
      <c r="E181" s="68">
        <f t="shared" si="16"/>
        <v>4.2041000000000004</v>
      </c>
      <c r="F181" s="68">
        <f t="shared" si="17"/>
        <v>4.1862500000000002</v>
      </c>
    </row>
    <row r="182" spans="2:6">
      <c r="B182">
        <v>1.79</v>
      </c>
      <c r="C182" s="68">
        <f t="shared" si="14"/>
        <v>4.2041000000000004</v>
      </c>
      <c r="D182" s="68">
        <f t="shared" si="15"/>
        <v>4.2041000000000004</v>
      </c>
      <c r="E182" s="68">
        <f t="shared" si="16"/>
        <v>4.24</v>
      </c>
      <c r="F182" s="68">
        <f t="shared" si="17"/>
        <v>4.2220500000000003</v>
      </c>
    </row>
    <row r="183" spans="2:6">
      <c r="B183">
        <v>1.8</v>
      </c>
      <c r="C183" s="68">
        <f t="shared" si="14"/>
        <v>4.24</v>
      </c>
      <c r="D183" s="68">
        <f t="shared" si="15"/>
        <v>4.24</v>
      </c>
      <c r="E183" s="68">
        <f t="shared" si="16"/>
        <v>4.2760999999999996</v>
      </c>
      <c r="F183" s="68">
        <f t="shared" si="17"/>
        <v>4.2580499999999999</v>
      </c>
    </row>
    <row r="184" spans="2:6">
      <c r="B184">
        <v>1.81</v>
      </c>
      <c r="C184" s="68">
        <f t="shared" si="14"/>
        <v>4.2760999999999996</v>
      </c>
      <c r="D184" s="68">
        <f t="shared" si="15"/>
        <v>4.2760999999999996</v>
      </c>
      <c r="E184" s="68">
        <f t="shared" si="16"/>
        <v>4.3124000000000002</v>
      </c>
      <c r="F184" s="68">
        <f t="shared" si="17"/>
        <v>4.2942499999999999</v>
      </c>
    </row>
    <row r="185" spans="2:6">
      <c r="B185">
        <v>1.82</v>
      </c>
      <c r="C185" s="68">
        <f t="shared" si="14"/>
        <v>4.3124000000000002</v>
      </c>
      <c r="D185" s="68">
        <f t="shared" si="15"/>
        <v>4.3124000000000002</v>
      </c>
      <c r="E185" s="68">
        <f t="shared" si="16"/>
        <v>4.3489000000000004</v>
      </c>
      <c r="F185" s="68">
        <f t="shared" si="17"/>
        <v>4.3306500000000003</v>
      </c>
    </row>
    <row r="186" spans="2:6">
      <c r="B186">
        <v>1.83</v>
      </c>
      <c r="C186" s="68">
        <f t="shared" si="14"/>
        <v>4.3489000000000004</v>
      </c>
      <c r="D186" s="68">
        <f t="shared" si="15"/>
        <v>4.3489000000000004</v>
      </c>
      <c r="E186" s="68">
        <f t="shared" si="16"/>
        <v>4.3856000000000002</v>
      </c>
      <c r="F186" s="68">
        <f t="shared" si="17"/>
        <v>4.3672500000000003</v>
      </c>
    </row>
    <row r="187" spans="2:6">
      <c r="B187">
        <v>1.84</v>
      </c>
      <c r="C187" s="68">
        <f t="shared" si="14"/>
        <v>4.3856000000000002</v>
      </c>
      <c r="D187" s="68">
        <f t="shared" si="15"/>
        <v>4.3856000000000002</v>
      </c>
      <c r="E187" s="68">
        <f t="shared" si="16"/>
        <v>4.4225000000000003</v>
      </c>
      <c r="F187" s="68">
        <f t="shared" si="17"/>
        <v>4.4040499999999998</v>
      </c>
    </row>
    <row r="188" spans="2:6">
      <c r="B188">
        <v>1.85</v>
      </c>
      <c r="C188" s="68">
        <f t="shared" si="14"/>
        <v>4.4225000000000003</v>
      </c>
      <c r="D188" s="68">
        <f t="shared" si="15"/>
        <v>4.4225000000000003</v>
      </c>
      <c r="E188" s="68">
        <f t="shared" si="16"/>
        <v>4.4596</v>
      </c>
      <c r="F188" s="68">
        <f t="shared" si="17"/>
        <v>4.4410500000000006</v>
      </c>
    </row>
    <row r="189" spans="2:6">
      <c r="B189">
        <v>1.86</v>
      </c>
      <c r="C189" s="68">
        <f t="shared" si="14"/>
        <v>4.4596</v>
      </c>
      <c r="D189" s="68">
        <f t="shared" si="15"/>
        <v>4.4596</v>
      </c>
      <c r="E189" s="68">
        <f t="shared" si="16"/>
        <v>4.4969000000000001</v>
      </c>
      <c r="F189" s="68">
        <f t="shared" si="17"/>
        <v>4.4782500000000001</v>
      </c>
    </row>
    <row r="190" spans="2:6">
      <c r="B190">
        <v>1.87</v>
      </c>
      <c r="C190" s="68">
        <f t="shared" si="14"/>
        <v>4.4969000000000001</v>
      </c>
      <c r="D190" s="68">
        <f t="shared" si="15"/>
        <v>4.4969000000000001</v>
      </c>
      <c r="E190" s="68">
        <f t="shared" si="16"/>
        <v>4.5343999999999998</v>
      </c>
      <c r="F190" s="68">
        <f t="shared" si="17"/>
        <v>4.5156499999999999</v>
      </c>
    </row>
    <row r="191" spans="2:6">
      <c r="B191">
        <v>1.88</v>
      </c>
      <c r="C191" s="68">
        <f t="shared" si="14"/>
        <v>4.5343999999999998</v>
      </c>
      <c r="D191" s="68">
        <f t="shared" si="15"/>
        <v>4.5343999999999998</v>
      </c>
      <c r="E191" s="68">
        <f t="shared" si="16"/>
        <v>4.5720999999999998</v>
      </c>
      <c r="F191" s="68">
        <f t="shared" si="17"/>
        <v>4.5532500000000002</v>
      </c>
    </row>
    <row r="192" spans="2:6">
      <c r="B192">
        <v>1.89</v>
      </c>
      <c r="C192" s="68">
        <f t="shared" si="14"/>
        <v>4.5720999999999998</v>
      </c>
      <c r="D192" s="68">
        <f t="shared" si="15"/>
        <v>4.5720999999999998</v>
      </c>
      <c r="E192" s="68">
        <f t="shared" si="16"/>
        <v>4.6099999999999994</v>
      </c>
      <c r="F192" s="68">
        <f t="shared" si="17"/>
        <v>4.5910499999999992</v>
      </c>
    </row>
    <row r="193" spans="2:6">
      <c r="B193">
        <v>1.9</v>
      </c>
      <c r="C193" s="68">
        <f t="shared" si="14"/>
        <v>4.6099999999999994</v>
      </c>
      <c r="D193" s="68">
        <f t="shared" si="15"/>
        <v>4.6099999999999994</v>
      </c>
      <c r="E193" s="68">
        <f t="shared" si="16"/>
        <v>4.6480999999999995</v>
      </c>
      <c r="F193" s="68">
        <f t="shared" si="17"/>
        <v>4.6290499999999994</v>
      </c>
    </row>
    <row r="194" spans="2:6">
      <c r="B194">
        <v>1.91</v>
      </c>
      <c r="C194" s="68">
        <f t="shared" si="14"/>
        <v>4.6480999999999995</v>
      </c>
      <c r="D194" s="68">
        <f t="shared" si="15"/>
        <v>4.6480999999999995</v>
      </c>
      <c r="E194" s="68">
        <f t="shared" si="16"/>
        <v>4.6863999999999999</v>
      </c>
      <c r="F194" s="68">
        <f t="shared" si="17"/>
        <v>4.6672499999999992</v>
      </c>
    </row>
    <row r="195" spans="2:6">
      <c r="B195">
        <v>1.92</v>
      </c>
      <c r="C195" s="68">
        <f t="shared" si="14"/>
        <v>4.6863999999999999</v>
      </c>
      <c r="D195" s="68">
        <f t="shared" si="15"/>
        <v>4.6863999999999999</v>
      </c>
      <c r="E195" s="68">
        <f t="shared" si="16"/>
        <v>4.7248999999999999</v>
      </c>
      <c r="F195" s="68">
        <f t="shared" si="17"/>
        <v>4.7056500000000003</v>
      </c>
    </row>
    <row r="196" spans="2:6">
      <c r="B196">
        <v>1.93</v>
      </c>
      <c r="C196" s="68">
        <f t="shared" si="14"/>
        <v>4.7248999999999999</v>
      </c>
      <c r="D196" s="68">
        <f t="shared" si="15"/>
        <v>4.7248999999999999</v>
      </c>
      <c r="E196" s="68">
        <f t="shared" si="16"/>
        <v>4.7636000000000003</v>
      </c>
      <c r="F196" s="68">
        <f t="shared" si="17"/>
        <v>4.7442500000000001</v>
      </c>
    </row>
    <row r="197" spans="2:6">
      <c r="B197">
        <v>1.94</v>
      </c>
      <c r="C197" s="68">
        <f t="shared" ref="C197:C203" si="18">+B197^2+1</f>
        <v>4.7636000000000003</v>
      </c>
      <c r="D197" s="68">
        <f t="shared" si="15"/>
        <v>4.7636000000000003</v>
      </c>
      <c r="E197" s="68">
        <f t="shared" si="16"/>
        <v>4.8025000000000002</v>
      </c>
      <c r="F197" s="68">
        <f t="shared" si="17"/>
        <v>4.7830500000000002</v>
      </c>
    </row>
    <row r="198" spans="2:6">
      <c r="B198">
        <v>1.95</v>
      </c>
      <c r="C198" s="68">
        <f t="shared" si="18"/>
        <v>4.8025000000000002</v>
      </c>
      <c r="D198" s="68">
        <f t="shared" si="15"/>
        <v>4.8025000000000002</v>
      </c>
      <c r="E198" s="68">
        <f t="shared" si="16"/>
        <v>4.8415999999999997</v>
      </c>
      <c r="F198" s="68">
        <f t="shared" si="17"/>
        <v>4.8220499999999999</v>
      </c>
    </row>
    <row r="199" spans="2:6">
      <c r="B199">
        <v>1.96</v>
      </c>
      <c r="C199" s="68">
        <f t="shared" si="18"/>
        <v>4.8415999999999997</v>
      </c>
      <c r="D199" s="68">
        <f t="shared" si="15"/>
        <v>4.8415999999999997</v>
      </c>
      <c r="E199" s="68">
        <f t="shared" si="16"/>
        <v>4.8809000000000005</v>
      </c>
      <c r="F199" s="68">
        <f t="shared" si="17"/>
        <v>4.8612500000000001</v>
      </c>
    </row>
    <row r="200" spans="2:6">
      <c r="B200">
        <v>1.97</v>
      </c>
      <c r="C200" s="68">
        <f t="shared" si="18"/>
        <v>4.8809000000000005</v>
      </c>
      <c r="D200" s="68">
        <f t="shared" si="15"/>
        <v>4.8809000000000005</v>
      </c>
      <c r="E200" s="68">
        <f t="shared" si="16"/>
        <v>4.9203999999999999</v>
      </c>
      <c r="F200" s="68">
        <f t="shared" si="17"/>
        <v>4.9006500000000006</v>
      </c>
    </row>
    <row r="201" spans="2:6">
      <c r="B201">
        <v>1.98</v>
      </c>
      <c r="C201" s="68">
        <f t="shared" si="18"/>
        <v>4.9203999999999999</v>
      </c>
      <c r="D201" s="68">
        <f t="shared" si="15"/>
        <v>4.9203999999999999</v>
      </c>
      <c r="E201" s="68">
        <f t="shared" si="16"/>
        <v>4.9601000000000006</v>
      </c>
      <c r="F201" s="68">
        <f t="shared" si="17"/>
        <v>4.9402500000000007</v>
      </c>
    </row>
    <row r="202" spans="2:6">
      <c r="B202">
        <v>1.99</v>
      </c>
      <c r="C202" s="68">
        <f t="shared" si="18"/>
        <v>4.9601000000000006</v>
      </c>
      <c r="D202" s="68">
        <f t="shared" si="15"/>
        <v>4.9601000000000006</v>
      </c>
      <c r="E202" s="68">
        <f t="shared" si="16"/>
        <v>5</v>
      </c>
      <c r="F202" s="68">
        <f t="shared" si="17"/>
        <v>4.9800500000000003</v>
      </c>
    </row>
    <row r="203" spans="2:6">
      <c r="B203">
        <v>2</v>
      </c>
      <c r="C203" s="68">
        <f t="shared" si="18"/>
        <v>5</v>
      </c>
      <c r="D203" s="68">
        <f t="shared" si="15"/>
        <v>5</v>
      </c>
      <c r="E203" s="68">
        <f t="shared" si="16"/>
        <v>1</v>
      </c>
      <c r="F203" s="68">
        <f t="shared" si="17"/>
        <v>3</v>
      </c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B1:J404"/>
  <sheetViews>
    <sheetView tabSelected="1" workbookViewId="0">
      <selection activeCell="A30" sqref="A30"/>
    </sheetView>
  </sheetViews>
  <sheetFormatPr baseColWidth="10" defaultRowHeight="14.25"/>
  <sheetData>
    <row r="1" spans="2:10">
      <c r="C1">
        <f>2+8/3</f>
        <v>4.6666666666666661</v>
      </c>
      <c r="D1">
        <f>+SUM(D3:D102)*B4</f>
        <v>4.6267999999999994</v>
      </c>
      <c r="E1">
        <f>+SUM(E3:E102)*B4</f>
        <v>4.7067999999999994</v>
      </c>
      <c r="G1">
        <f>8/3+2</f>
        <v>4.6666666666666661</v>
      </c>
      <c r="H1">
        <f>2+8/3</f>
        <v>4.6666666666666661</v>
      </c>
      <c r="I1">
        <f>+SUM(I3:I402)*G4</f>
        <v>4.6566749999999626</v>
      </c>
      <c r="J1">
        <f>+SUM(J3:J402)*G4</f>
        <v>4.6766749999999613</v>
      </c>
    </row>
    <row r="2" spans="2:10" ht="15.75">
      <c r="C2" t="s">
        <v>5</v>
      </c>
      <c r="D2" t="s">
        <v>6</v>
      </c>
      <c r="E2" t="s">
        <v>7</v>
      </c>
      <c r="H2" t="s">
        <v>5</v>
      </c>
      <c r="I2" t="s">
        <v>6</v>
      </c>
      <c r="J2" t="s">
        <v>7</v>
      </c>
    </row>
    <row r="3" spans="2:10">
      <c r="B3">
        <v>0</v>
      </c>
      <c r="C3">
        <f>+B3^2+1</f>
        <v>1</v>
      </c>
      <c r="D3">
        <f>+B3^2+1</f>
        <v>1</v>
      </c>
      <c r="E3">
        <f>+B4^2+1</f>
        <v>1.0004</v>
      </c>
      <c r="G3">
        <v>0</v>
      </c>
      <c r="H3">
        <f>+G3^2+1</f>
        <v>1</v>
      </c>
      <c r="I3">
        <f>+G3^2+1</f>
        <v>1</v>
      </c>
      <c r="J3">
        <f>+G4^2+1</f>
        <v>1.0000249999999999</v>
      </c>
    </row>
    <row r="4" spans="2:10">
      <c r="B4">
        <v>0.02</v>
      </c>
      <c r="C4" s="68">
        <f>+B4^2+1</f>
        <v>1.0004</v>
      </c>
      <c r="D4" s="68">
        <f>+B4^2+1</f>
        <v>1.0004</v>
      </c>
      <c r="E4" s="68">
        <f>+B5^2+1</f>
        <v>1.0016</v>
      </c>
      <c r="G4">
        <v>5.0000000000000001E-3</v>
      </c>
      <c r="H4" s="68">
        <f>+G4^2+1</f>
        <v>1.0000249999999999</v>
      </c>
      <c r="I4" s="68">
        <f>+G4^2+1</f>
        <v>1.0000249999999999</v>
      </c>
      <c r="J4" s="68">
        <f>+G5^2+1</f>
        <v>1.0001</v>
      </c>
    </row>
    <row r="5" spans="2:10">
      <c r="B5">
        <v>0.04</v>
      </c>
      <c r="C5" s="68">
        <f t="shared" ref="C5:C68" si="0">+B5^2+1</f>
        <v>1.0016</v>
      </c>
      <c r="D5" s="68">
        <f t="shared" ref="D5:D68" si="1">+B5^2+1</f>
        <v>1.0016</v>
      </c>
      <c r="E5" s="68">
        <f t="shared" ref="E5:E68" si="2">+B6^2+1</f>
        <v>1.0036</v>
      </c>
      <c r="G5">
        <v>0.01</v>
      </c>
      <c r="H5" s="68">
        <f t="shared" ref="H5:H68" si="3">+G5^2+1</f>
        <v>1.0001</v>
      </c>
      <c r="I5" s="68">
        <f t="shared" ref="I5:I68" si="4">+G5^2+1</f>
        <v>1.0001</v>
      </c>
      <c r="J5" s="68">
        <f t="shared" ref="J5:J68" si="5">+G6^2+1</f>
        <v>1.0002249999999999</v>
      </c>
    </row>
    <row r="6" spans="2:10">
      <c r="B6">
        <v>0.06</v>
      </c>
      <c r="C6" s="68">
        <f t="shared" si="0"/>
        <v>1.0036</v>
      </c>
      <c r="D6" s="68">
        <f t="shared" si="1"/>
        <v>1.0036</v>
      </c>
      <c r="E6" s="68">
        <f t="shared" si="2"/>
        <v>1.0064</v>
      </c>
      <c r="G6">
        <v>1.4999999999999999E-2</v>
      </c>
      <c r="H6" s="68">
        <f t="shared" si="3"/>
        <v>1.0002249999999999</v>
      </c>
      <c r="I6" s="68">
        <f t="shared" si="4"/>
        <v>1.0002249999999999</v>
      </c>
      <c r="J6" s="68">
        <f t="shared" si="5"/>
        <v>1.0004</v>
      </c>
    </row>
    <row r="7" spans="2:10">
      <c r="B7">
        <v>0.08</v>
      </c>
      <c r="C7" s="68">
        <f t="shared" si="0"/>
        <v>1.0064</v>
      </c>
      <c r="D7" s="68">
        <f t="shared" si="1"/>
        <v>1.0064</v>
      </c>
      <c r="E7" s="68">
        <f t="shared" si="2"/>
        <v>1.01</v>
      </c>
      <c r="G7">
        <v>0.02</v>
      </c>
      <c r="H7" s="68">
        <f t="shared" si="3"/>
        <v>1.0004</v>
      </c>
      <c r="I7" s="68">
        <f t="shared" si="4"/>
        <v>1.0004</v>
      </c>
      <c r="J7" s="68">
        <f t="shared" si="5"/>
        <v>1.0006250000000001</v>
      </c>
    </row>
    <row r="8" spans="2:10">
      <c r="B8">
        <v>0.1</v>
      </c>
      <c r="C8" s="68">
        <f t="shared" si="0"/>
        <v>1.01</v>
      </c>
      <c r="D8" s="68">
        <f t="shared" si="1"/>
        <v>1.01</v>
      </c>
      <c r="E8" s="68">
        <f t="shared" si="2"/>
        <v>1.0144</v>
      </c>
      <c r="G8">
        <v>2.5000000000000001E-2</v>
      </c>
      <c r="H8" s="68">
        <f t="shared" si="3"/>
        <v>1.0006250000000001</v>
      </c>
      <c r="I8" s="68">
        <f t="shared" si="4"/>
        <v>1.0006250000000001</v>
      </c>
      <c r="J8" s="68">
        <f t="shared" si="5"/>
        <v>1.0008999999999999</v>
      </c>
    </row>
    <row r="9" spans="2:10">
      <c r="B9">
        <v>0.12</v>
      </c>
      <c r="C9" s="68">
        <f t="shared" si="0"/>
        <v>1.0144</v>
      </c>
      <c r="D9" s="68">
        <f t="shared" si="1"/>
        <v>1.0144</v>
      </c>
      <c r="E9" s="68">
        <f t="shared" si="2"/>
        <v>1.0196000000000001</v>
      </c>
      <c r="G9">
        <v>0.03</v>
      </c>
      <c r="H9" s="68">
        <f t="shared" si="3"/>
        <v>1.0008999999999999</v>
      </c>
      <c r="I9" s="68">
        <f t="shared" si="4"/>
        <v>1.0008999999999999</v>
      </c>
      <c r="J9" s="68">
        <f t="shared" si="5"/>
        <v>1.001225</v>
      </c>
    </row>
    <row r="10" spans="2:10">
      <c r="B10">
        <v>0.14000000000000001</v>
      </c>
      <c r="C10" s="68">
        <f t="shared" si="0"/>
        <v>1.0196000000000001</v>
      </c>
      <c r="D10" s="68">
        <f t="shared" si="1"/>
        <v>1.0196000000000001</v>
      </c>
      <c r="E10" s="68">
        <f t="shared" si="2"/>
        <v>1.0256000000000001</v>
      </c>
      <c r="G10">
        <v>3.5000000000000003E-2</v>
      </c>
      <c r="H10" s="68">
        <f t="shared" si="3"/>
        <v>1.001225</v>
      </c>
      <c r="I10" s="68">
        <f t="shared" si="4"/>
        <v>1.001225</v>
      </c>
      <c r="J10" s="68">
        <f t="shared" si="5"/>
        <v>1.0016</v>
      </c>
    </row>
    <row r="11" spans="2:10">
      <c r="B11">
        <v>0.16</v>
      </c>
      <c r="C11" s="68">
        <f t="shared" si="0"/>
        <v>1.0256000000000001</v>
      </c>
      <c r="D11" s="68">
        <f t="shared" si="1"/>
        <v>1.0256000000000001</v>
      </c>
      <c r="E11" s="68">
        <f t="shared" si="2"/>
        <v>1.0324</v>
      </c>
      <c r="G11">
        <v>0.04</v>
      </c>
      <c r="H11" s="68">
        <f t="shared" si="3"/>
        <v>1.0016</v>
      </c>
      <c r="I11" s="68">
        <f t="shared" si="4"/>
        <v>1.0016</v>
      </c>
      <c r="J11" s="68">
        <f t="shared" si="5"/>
        <v>1.0020249999999999</v>
      </c>
    </row>
    <row r="12" spans="2:10">
      <c r="B12">
        <v>0.18</v>
      </c>
      <c r="C12" s="68">
        <f t="shared" si="0"/>
        <v>1.0324</v>
      </c>
      <c r="D12" s="68">
        <f t="shared" si="1"/>
        <v>1.0324</v>
      </c>
      <c r="E12" s="68">
        <f t="shared" si="2"/>
        <v>1.04</v>
      </c>
      <c r="G12">
        <v>4.4999999999999998E-2</v>
      </c>
      <c r="H12" s="68">
        <f t="shared" si="3"/>
        <v>1.0020249999999999</v>
      </c>
      <c r="I12" s="68">
        <f t="shared" si="4"/>
        <v>1.0020249999999999</v>
      </c>
      <c r="J12" s="68">
        <f t="shared" si="5"/>
        <v>1.0024999999999999</v>
      </c>
    </row>
    <row r="13" spans="2:10">
      <c r="B13">
        <v>0.2</v>
      </c>
      <c r="C13" s="68">
        <f t="shared" si="0"/>
        <v>1.04</v>
      </c>
      <c r="D13" s="68">
        <f t="shared" si="1"/>
        <v>1.04</v>
      </c>
      <c r="E13" s="68">
        <f t="shared" si="2"/>
        <v>1.0484</v>
      </c>
      <c r="G13">
        <v>0.05</v>
      </c>
      <c r="H13" s="68">
        <f t="shared" si="3"/>
        <v>1.0024999999999999</v>
      </c>
      <c r="I13" s="68">
        <f t="shared" si="4"/>
        <v>1.0024999999999999</v>
      </c>
      <c r="J13" s="68">
        <f t="shared" si="5"/>
        <v>1.0030250000000001</v>
      </c>
    </row>
    <row r="14" spans="2:10">
      <c r="B14">
        <v>0.22</v>
      </c>
      <c r="C14" s="68">
        <f t="shared" si="0"/>
        <v>1.0484</v>
      </c>
      <c r="D14" s="68">
        <f t="shared" si="1"/>
        <v>1.0484</v>
      </c>
      <c r="E14" s="68">
        <f t="shared" si="2"/>
        <v>1.0576000000000001</v>
      </c>
      <c r="G14">
        <v>5.5E-2</v>
      </c>
      <c r="H14" s="68">
        <f t="shared" si="3"/>
        <v>1.0030250000000001</v>
      </c>
      <c r="I14" s="68">
        <f t="shared" si="4"/>
        <v>1.0030250000000001</v>
      </c>
      <c r="J14" s="68">
        <f t="shared" si="5"/>
        <v>1.0036</v>
      </c>
    </row>
    <row r="15" spans="2:10">
      <c r="B15">
        <v>0.24</v>
      </c>
      <c r="C15" s="68">
        <f t="shared" si="0"/>
        <v>1.0576000000000001</v>
      </c>
      <c r="D15" s="68">
        <f t="shared" si="1"/>
        <v>1.0576000000000001</v>
      </c>
      <c r="E15" s="68">
        <f t="shared" si="2"/>
        <v>1.0676000000000001</v>
      </c>
      <c r="G15">
        <v>0.06</v>
      </c>
      <c r="H15" s="68">
        <f t="shared" si="3"/>
        <v>1.0036</v>
      </c>
      <c r="I15" s="68">
        <f t="shared" si="4"/>
        <v>1.0036</v>
      </c>
      <c r="J15" s="68">
        <f t="shared" si="5"/>
        <v>1.0042249999999999</v>
      </c>
    </row>
    <row r="16" spans="2:10">
      <c r="B16">
        <v>0.26</v>
      </c>
      <c r="C16" s="68">
        <f t="shared" si="0"/>
        <v>1.0676000000000001</v>
      </c>
      <c r="D16" s="68">
        <f t="shared" si="1"/>
        <v>1.0676000000000001</v>
      </c>
      <c r="E16" s="68">
        <f t="shared" si="2"/>
        <v>1.0784</v>
      </c>
      <c r="G16">
        <v>6.5000000000000002E-2</v>
      </c>
      <c r="H16" s="68">
        <f t="shared" si="3"/>
        <v>1.0042249999999999</v>
      </c>
      <c r="I16" s="68">
        <f t="shared" si="4"/>
        <v>1.0042249999999999</v>
      </c>
      <c r="J16" s="68">
        <f t="shared" si="5"/>
        <v>1.0048999999999999</v>
      </c>
    </row>
    <row r="17" spans="2:10">
      <c r="B17">
        <v>0.28000000000000003</v>
      </c>
      <c r="C17" s="68">
        <f t="shared" si="0"/>
        <v>1.0784</v>
      </c>
      <c r="D17" s="68">
        <f t="shared" si="1"/>
        <v>1.0784</v>
      </c>
      <c r="E17" s="68">
        <f t="shared" si="2"/>
        <v>1.0900000000000001</v>
      </c>
      <c r="G17">
        <v>7.0000000000000007E-2</v>
      </c>
      <c r="H17" s="68">
        <f t="shared" si="3"/>
        <v>1.0048999999999999</v>
      </c>
      <c r="I17" s="68">
        <f t="shared" si="4"/>
        <v>1.0048999999999999</v>
      </c>
      <c r="J17" s="68">
        <f t="shared" si="5"/>
        <v>1.005625</v>
      </c>
    </row>
    <row r="18" spans="2:10">
      <c r="B18">
        <v>0.3</v>
      </c>
      <c r="C18" s="68">
        <f t="shared" si="0"/>
        <v>1.0900000000000001</v>
      </c>
      <c r="D18" s="68">
        <f t="shared" si="1"/>
        <v>1.0900000000000001</v>
      </c>
      <c r="E18" s="68">
        <f t="shared" si="2"/>
        <v>1.1024</v>
      </c>
      <c r="G18">
        <v>7.4999999999999997E-2</v>
      </c>
      <c r="H18" s="68">
        <f t="shared" si="3"/>
        <v>1.005625</v>
      </c>
      <c r="I18" s="68">
        <f t="shared" si="4"/>
        <v>1.005625</v>
      </c>
      <c r="J18" s="68">
        <f t="shared" si="5"/>
        <v>1.0064</v>
      </c>
    </row>
    <row r="19" spans="2:10">
      <c r="B19">
        <v>0.32</v>
      </c>
      <c r="C19" s="68">
        <f t="shared" si="0"/>
        <v>1.1024</v>
      </c>
      <c r="D19" s="68">
        <f t="shared" si="1"/>
        <v>1.1024</v>
      </c>
      <c r="E19" s="68">
        <f t="shared" si="2"/>
        <v>1.1155999999999999</v>
      </c>
      <c r="G19">
        <v>0.08</v>
      </c>
      <c r="H19" s="68">
        <f t="shared" si="3"/>
        <v>1.0064</v>
      </c>
      <c r="I19" s="68">
        <f t="shared" si="4"/>
        <v>1.0064</v>
      </c>
      <c r="J19" s="68">
        <f t="shared" si="5"/>
        <v>1.007225</v>
      </c>
    </row>
    <row r="20" spans="2:10">
      <c r="B20">
        <v>0.34</v>
      </c>
      <c r="C20" s="68">
        <f t="shared" si="0"/>
        <v>1.1155999999999999</v>
      </c>
      <c r="D20" s="68">
        <f t="shared" si="1"/>
        <v>1.1155999999999999</v>
      </c>
      <c r="E20" s="68">
        <f t="shared" si="2"/>
        <v>1.1295999999999999</v>
      </c>
      <c r="G20">
        <v>8.5000000000000006E-2</v>
      </c>
      <c r="H20" s="68">
        <f t="shared" si="3"/>
        <v>1.007225</v>
      </c>
      <c r="I20" s="68">
        <f t="shared" si="4"/>
        <v>1.007225</v>
      </c>
      <c r="J20" s="68">
        <f t="shared" si="5"/>
        <v>1.0081</v>
      </c>
    </row>
    <row r="21" spans="2:10">
      <c r="B21">
        <v>0.36</v>
      </c>
      <c r="C21" s="68">
        <f t="shared" si="0"/>
        <v>1.1295999999999999</v>
      </c>
      <c r="D21" s="68">
        <f t="shared" si="1"/>
        <v>1.1295999999999999</v>
      </c>
      <c r="E21" s="68">
        <f t="shared" si="2"/>
        <v>1.1444000000000001</v>
      </c>
      <c r="G21">
        <v>0.09</v>
      </c>
      <c r="H21" s="68">
        <f t="shared" si="3"/>
        <v>1.0081</v>
      </c>
      <c r="I21" s="68">
        <f t="shared" si="4"/>
        <v>1.0081</v>
      </c>
      <c r="J21" s="68">
        <f t="shared" si="5"/>
        <v>1.0090250000000001</v>
      </c>
    </row>
    <row r="22" spans="2:10">
      <c r="B22">
        <v>0.38</v>
      </c>
      <c r="C22" s="68">
        <f t="shared" si="0"/>
        <v>1.1444000000000001</v>
      </c>
      <c r="D22" s="68">
        <f t="shared" si="1"/>
        <v>1.1444000000000001</v>
      </c>
      <c r="E22" s="68">
        <f t="shared" si="2"/>
        <v>1.1600000000000001</v>
      </c>
      <c r="G22">
        <v>9.5000000000000001E-2</v>
      </c>
      <c r="H22" s="68">
        <f t="shared" si="3"/>
        <v>1.0090250000000001</v>
      </c>
      <c r="I22" s="68">
        <f t="shared" si="4"/>
        <v>1.0090250000000001</v>
      </c>
      <c r="J22" s="68">
        <f t="shared" si="5"/>
        <v>1.01</v>
      </c>
    </row>
    <row r="23" spans="2:10">
      <c r="B23">
        <v>0.4</v>
      </c>
      <c r="C23" s="68">
        <f t="shared" si="0"/>
        <v>1.1600000000000001</v>
      </c>
      <c r="D23" s="68">
        <f t="shared" si="1"/>
        <v>1.1600000000000001</v>
      </c>
      <c r="E23" s="68">
        <f t="shared" si="2"/>
        <v>1.1763999999999999</v>
      </c>
      <c r="G23">
        <v>0.1</v>
      </c>
      <c r="H23" s="68">
        <f t="shared" si="3"/>
        <v>1.01</v>
      </c>
      <c r="I23" s="68">
        <f t="shared" si="4"/>
        <v>1.01</v>
      </c>
      <c r="J23" s="68">
        <f t="shared" si="5"/>
        <v>1.0110250000000001</v>
      </c>
    </row>
    <row r="24" spans="2:10">
      <c r="B24">
        <v>0.42</v>
      </c>
      <c r="C24" s="68">
        <f t="shared" si="0"/>
        <v>1.1763999999999999</v>
      </c>
      <c r="D24" s="68">
        <f t="shared" si="1"/>
        <v>1.1763999999999999</v>
      </c>
      <c r="E24" s="68">
        <f t="shared" si="2"/>
        <v>1.1936</v>
      </c>
      <c r="G24">
        <v>0.105</v>
      </c>
      <c r="H24" s="68">
        <f t="shared" si="3"/>
        <v>1.0110250000000001</v>
      </c>
      <c r="I24" s="68">
        <f t="shared" si="4"/>
        <v>1.0110250000000001</v>
      </c>
      <c r="J24" s="68">
        <f t="shared" si="5"/>
        <v>1.0121</v>
      </c>
    </row>
    <row r="25" spans="2:10">
      <c r="B25">
        <v>0.44</v>
      </c>
      <c r="C25" s="68">
        <f t="shared" si="0"/>
        <v>1.1936</v>
      </c>
      <c r="D25" s="68">
        <f t="shared" si="1"/>
        <v>1.1936</v>
      </c>
      <c r="E25" s="68">
        <f t="shared" si="2"/>
        <v>1.2116</v>
      </c>
      <c r="G25">
        <v>0.11</v>
      </c>
      <c r="H25" s="68">
        <f t="shared" si="3"/>
        <v>1.0121</v>
      </c>
      <c r="I25" s="68">
        <f t="shared" si="4"/>
        <v>1.0121</v>
      </c>
      <c r="J25" s="68">
        <f t="shared" si="5"/>
        <v>1.013225</v>
      </c>
    </row>
    <row r="26" spans="2:10">
      <c r="B26">
        <v>0.46</v>
      </c>
      <c r="C26" s="68">
        <f t="shared" si="0"/>
        <v>1.2116</v>
      </c>
      <c r="D26" s="68">
        <f t="shared" si="1"/>
        <v>1.2116</v>
      </c>
      <c r="E26" s="68">
        <f t="shared" si="2"/>
        <v>1.2303999999999999</v>
      </c>
      <c r="G26">
        <v>0.115</v>
      </c>
      <c r="H26" s="68">
        <f t="shared" si="3"/>
        <v>1.013225</v>
      </c>
      <c r="I26" s="68">
        <f t="shared" si="4"/>
        <v>1.013225</v>
      </c>
      <c r="J26" s="68">
        <f t="shared" si="5"/>
        <v>1.0144</v>
      </c>
    </row>
    <row r="27" spans="2:10">
      <c r="B27">
        <v>0.48</v>
      </c>
      <c r="C27" s="68">
        <f t="shared" si="0"/>
        <v>1.2303999999999999</v>
      </c>
      <c r="D27" s="68">
        <f t="shared" si="1"/>
        <v>1.2303999999999999</v>
      </c>
      <c r="E27" s="68">
        <f t="shared" si="2"/>
        <v>1.25</v>
      </c>
      <c r="G27">
        <v>0.12</v>
      </c>
      <c r="H27" s="68">
        <f t="shared" si="3"/>
        <v>1.0144</v>
      </c>
      <c r="I27" s="68">
        <f t="shared" si="4"/>
        <v>1.0144</v>
      </c>
      <c r="J27" s="68">
        <f t="shared" si="5"/>
        <v>1.015625</v>
      </c>
    </row>
    <row r="28" spans="2:10">
      <c r="B28">
        <v>0.5</v>
      </c>
      <c r="C28" s="68">
        <f t="shared" si="0"/>
        <v>1.25</v>
      </c>
      <c r="D28" s="68">
        <f t="shared" si="1"/>
        <v>1.25</v>
      </c>
      <c r="E28" s="68">
        <f t="shared" si="2"/>
        <v>1.2704</v>
      </c>
      <c r="G28">
        <v>0.125</v>
      </c>
      <c r="H28" s="68">
        <f t="shared" si="3"/>
        <v>1.015625</v>
      </c>
      <c r="I28" s="68">
        <f t="shared" si="4"/>
        <v>1.015625</v>
      </c>
      <c r="J28" s="68">
        <f t="shared" si="5"/>
        <v>1.0168999999999999</v>
      </c>
    </row>
    <row r="29" spans="2:10">
      <c r="B29">
        <v>0.52</v>
      </c>
      <c r="C29" s="68">
        <f t="shared" si="0"/>
        <v>1.2704</v>
      </c>
      <c r="D29" s="68">
        <f t="shared" si="1"/>
        <v>1.2704</v>
      </c>
      <c r="E29" s="68">
        <f t="shared" si="2"/>
        <v>1.2916000000000001</v>
      </c>
      <c r="G29">
        <v>0.13</v>
      </c>
      <c r="H29" s="68">
        <f t="shared" si="3"/>
        <v>1.0168999999999999</v>
      </c>
      <c r="I29" s="68">
        <f t="shared" si="4"/>
        <v>1.0168999999999999</v>
      </c>
      <c r="J29" s="68">
        <f t="shared" si="5"/>
        <v>1.0182249999999999</v>
      </c>
    </row>
    <row r="30" spans="2:10">
      <c r="B30">
        <v>0.54</v>
      </c>
      <c r="C30" s="68">
        <f t="shared" si="0"/>
        <v>1.2916000000000001</v>
      </c>
      <c r="D30" s="68">
        <f t="shared" si="1"/>
        <v>1.2916000000000001</v>
      </c>
      <c r="E30" s="68">
        <f t="shared" si="2"/>
        <v>1.3136000000000001</v>
      </c>
      <c r="G30">
        <v>0.13500000000000001</v>
      </c>
      <c r="H30" s="68">
        <f t="shared" si="3"/>
        <v>1.0182249999999999</v>
      </c>
      <c r="I30" s="68">
        <f t="shared" si="4"/>
        <v>1.0182249999999999</v>
      </c>
      <c r="J30" s="68">
        <f t="shared" si="5"/>
        <v>1.0196000000000001</v>
      </c>
    </row>
    <row r="31" spans="2:10">
      <c r="B31">
        <v>0.56000000000000005</v>
      </c>
      <c r="C31" s="68">
        <f t="shared" si="0"/>
        <v>1.3136000000000001</v>
      </c>
      <c r="D31" s="68">
        <f t="shared" si="1"/>
        <v>1.3136000000000001</v>
      </c>
      <c r="E31" s="68">
        <f t="shared" si="2"/>
        <v>1.3364</v>
      </c>
      <c r="G31">
        <v>0.14000000000000001</v>
      </c>
      <c r="H31" s="68">
        <f t="shared" si="3"/>
        <v>1.0196000000000001</v>
      </c>
      <c r="I31" s="68">
        <f t="shared" si="4"/>
        <v>1.0196000000000001</v>
      </c>
      <c r="J31" s="68">
        <f t="shared" si="5"/>
        <v>1.0210250000000001</v>
      </c>
    </row>
    <row r="32" spans="2:10">
      <c r="B32">
        <v>0.57999999999999996</v>
      </c>
      <c r="C32" s="68">
        <f t="shared" si="0"/>
        <v>1.3364</v>
      </c>
      <c r="D32" s="68">
        <f t="shared" si="1"/>
        <v>1.3364</v>
      </c>
      <c r="E32" s="68">
        <f t="shared" si="2"/>
        <v>1.3599999999999999</v>
      </c>
      <c r="G32">
        <v>0.14499999999999999</v>
      </c>
      <c r="H32" s="68">
        <f t="shared" si="3"/>
        <v>1.0210250000000001</v>
      </c>
      <c r="I32" s="68">
        <f t="shared" si="4"/>
        <v>1.0210250000000001</v>
      </c>
      <c r="J32" s="68">
        <f t="shared" si="5"/>
        <v>1.0225</v>
      </c>
    </row>
    <row r="33" spans="2:10">
      <c r="B33">
        <v>0.6</v>
      </c>
      <c r="C33" s="68">
        <f t="shared" si="0"/>
        <v>1.3599999999999999</v>
      </c>
      <c r="D33" s="68">
        <f t="shared" si="1"/>
        <v>1.3599999999999999</v>
      </c>
      <c r="E33" s="68">
        <f t="shared" si="2"/>
        <v>1.3844000000000001</v>
      </c>
      <c r="G33">
        <v>0.15</v>
      </c>
      <c r="H33" s="68">
        <f t="shared" si="3"/>
        <v>1.0225</v>
      </c>
      <c r="I33" s="68">
        <f t="shared" si="4"/>
        <v>1.0225</v>
      </c>
      <c r="J33" s="68">
        <f t="shared" si="5"/>
        <v>1.024025</v>
      </c>
    </row>
    <row r="34" spans="2:10">
      <c r="B34">
        <v>0.62</v>
      </c>
      <c r="C34" s="68">
        <f t="shared" si="0"/>
        <v>1.3844000000000001</v>
      </c>
      <c r="D34" s="68">
        <f t="shared" si="1"/>
        <v>1.3844000000000001</v>
      </c>
      <c r="E34" s="68">
        <f t="shared" si="2"/>
        <v>1.4096</v>
      </c>
      <c r="G34">
        <v>0.155</v>
      </c>
      <c r="H34" s="68">
        <f t="shared" si="3"/>
        <v>1.024025</v>
      </c>
      <c r="I34" s="68">
        <f t="shared" si="4"/>
        <v>1.024025</v>
      </c>
      <c r="J34" s="68">
        <f t="shared" si="5"/>
        <v>1.0256000000000001</v>
      </c>
    </row>
    <row r="35" spans="2:10">
      <c r="B35">
        <v>0.64</v>
      </c>
      <c r="C35" s="68">
        <f t="shared" si="0"/>
        <v>1.4096</v>
      </c>
      <c r="D35" s="68">
        <f t="shared" si="1"/>
        <v>1.4096</v>
      </c>
      <c r="E35" s="68">
        <f t="shared" si="2"/>
        <v>1.4356</v>
      </c>
      <c r="G35">
        <v>0.16</v>
      </c>
      <c r="H35" s="68">
        <f t="shared" si="3"/>
        <v>1.0256000000000001</v>
      </c>
      <c r="I35" s="68">
        <f t="shared" si="4"/>
        <v>1.0256000000000001</v>
      </c>
      <c r="J35" s="68">
        <f t="shared" si="5"/>
        <v>1.0272250000000001</v>
      </c>
    </row>
    <row r="36" spans="2:10">
      <c r="B36">
        <v>0.66</v>
      </c>
      <c r="C36" s="68">
        <f t="shared" si="0"/>
        <v>1.4356</v>
      </c>
      <c r="D36" s="68">
        <f t="shared" si="1"/>
        <v>1.4356</v>
      </c>
      <c r="E36" s="68">
        <f t="shared" si="2"/>
        <v>1.4624000000000001</v>
      </c>
      <c r="G36">
        <v>0.16500000000000001</v>
      </c>
      <c r="H36" s="68">
        <f t="shared" si="3"/>
        <v>1.0272250000000001</v>
      </c>
      <c r="I36" s="68">
        <f t="shared" si="4"/>
        <v>1.0272250000000001</v>
      </c>
      <c r="J36" s="68">
        <f t="shared" si="5"/>
        <v>1.0288999999999999</v>
      </c>
    </row>
    <row r="37" spans="2:10">
      <c r="B37">
        <v>0.68</v>
      </c>
      <c r="C37" s="68">
        <f t="shared" si="0"/>
        <v>1.4624000000000001</v>
      </c>
      <c r="D37" s="68">
        <f t="shared" si="1"/>
        <v>1.4624000000000001</v>
      </c>
      <c r="E37" s="68">
        <f t="shared" si="2"/>
        <v>1.49</v>
      </c>
      <c r="G37">
        <v>0.17</v>
      </c>
      <c r="H37" s="68">
        <f t="shared" si="3"/>
        <v>1.0288999999999999</v>
      </c>
      <c r="I37" s="68">
        <f t="shared" si="4"/>
        <v>1.0288999999999999</v>
      </c>
      <c r="J37" s="68">
        <f t="shared" si="5"/>
        <v>1.0306249999999999</v>
      </c>
    </row>
    <row r="38" spans="2:10">
      <c r="B38">
        <v>0.7</v>
      </c>
      <c r="C38" s="68">
        <f t="shared" si="0"/>
        <v>1.49</v>
      </c>
      <c r="D38" s="68">
        <f t="shared" si="1"/>
        <v>1.49</v>
      </c>
      <c r="E38" s="68">
        <f t="shared" si="2"/>
        <v>1.5184</v>
      </c>
      <c r="G38">
        <v>0.17499999999999999</v>
      </c>
      <c r="H38" s="68">
        <f t="shared" si="3"/>
        <v>1.0306249999999999</v>
      </c>
      <c r="I38" s="68">
        <f t="shared" si="4"/>
        <v>1.0306249999999999</v>
      </c>
      <c r="J38" s="68">
        <f t="shared" si="5"/>
        <v>1.0324</v>
      </c>
    </row>
    <row r="39" spans="2:10">
      <c r="B39">
        <v>0.72</v>
      </c>
      <c r="C39" s="68">
        <f t="shared" si="0"/>
        <v>1.5184</v>
      </c>
      <c r="D39" s="68">
        <f t="shared" si="1"/>
        <v>1.5184</v>
      </c>
      <c r="E39" s="68">
        <f t="shared" si="2"/>
        <v>1.5476000000000001</v>
      </c>
      <c r="G39">
        <v>0.18</v>
      </c>
      <c r="H39" s="68">
        <f t="shared" si="3"/>
        <v>1.0324</v>
      </c>
      <c r="I39" s="68">
        <f t="shared" si="4"/>
        <v>1.0324</v>
      </c>
      <c r="J39" s="68">
        <f t="shared" si="5"/>
        <v>1.0342249999999999</v>
      </c>
    </row>
    <row r="40" spans="2:10">
      <c r="B40">
        <v>0.74</v>
      </c>
      <c r="C40" s="68">
        <f t="shared" si="0"/>
        <v>1.5476000000000001</v>
      </c>
      <c r="D40" s="68">
        <f t="shared" si="1"/>
        <v>1.5476000000000001</v>
      </c>
      <c r="E40" s="68">
        <f t="shared" si="2"/>
        <v>1.5775999999999999</v>
      </c>
      <c r="G40">
        <v>0.185</v>
      </c>
      <c r="H40" s="68">
        <f t="shared" si="3"/>
        <v>1.0342249999999999</v>
      </c>
      <c r="I40" s="68">
        <f t="shared" si="4"/>
        <v>1.0342249999999999</v>
      </c>
      <c r="J40" s="68">
        <f t="shared" si="5"/>
        <v>1.0361</v>
      </c>
    </row>
    <row r="41" spans="2:10">
      <c r="B41">
        <v>0.76</v>
      </c>
      <c r="C41" s="68">
        <f t="shared" si="0"/>
        <v>1.5775999999999999</v>
      </c>
      <c r="D41" s="68">
        <f t="shared" si="1"/>
        <v>1.5775999999999999</v>
      </c>
      <c r="E41" s="68">
        <f t="shared" si="2"/>
        <v>1.6084000000000001</v>
      </c>
      <c r="G41">
        <v>0.19</v>
      </c>
      <c r="H41" s="68">
        <f t="shared" si="3"/>
        <v>1.0361</v>
      </c>
      <c r="I41" s="68">
        <f t="shared" si="4"/>
        <v>1.0361</v>
      </c>
      <c r="J41" s="68">
        <f t="shared" si="5"/>
        <v>1.038025</v>
      </c>
    </row>
    <row r="42" spans="2:10">
      <c r="B42">
        <v>0.78</v>
      </c>
      <c r="C42" s="68">
        <f t="shared" si="0"/>
        <v>1.6084000000000001</v>
      </c>
      <c r="D42" s="68">
        <f t="shared" si="1"/>
        <v>1.6084000000000001</v>
      </c>
      <c r="E42" s="68">
        <f t="shared" si="2"/>
        <v>1.6400000000000001</v>
      </c>
      <c r="G42">
        <v>0.19500000000000001</v>
      </c>
      <c r="H42" s="68">
        <f t="shared" si="3"/>
        <v>1.038025</v>
      </c>
      <c r="I42" s="68">
        <f t="shared" si="4"/>
        <v>1.038025</v>
      </c>
      <c r="J42" s="68">
        <f t="shared" si="5"/>
        <v>1.04</v>
      </c>
    </row>
    <row r="43" spans="2:10">
      <c r="B43">
        <v>0.8</v>
      </c>
      <c r="C43" s="68">
        <f t="shared" si="0"/>
        <v>1.6400000000000001</v>
      </c>
      <c r="D43" s="68">
        <f t="shared" si="1"/>
        <v>1.6400000000000001</v>
      </c>
      <c r="E43" s="68">
        <f t="shared" si="2"/>
        <v>1.6723999999999999</v>
      </c>
      <c r="G43">
        <v>0.2</v>
      </c>
      <c r="H43" s="68">
        <f t="shared" si="3"/>
        <v>1.04</v>
      </c>
      <c r="I43" s="68">
        <f t="shared" si="4"/>
        <v>1.04</v>
      </c>
      <c r="J43" s="68">
        <f t="shared" si="5"/>
        <v>1.042025</v>
      </c>
    </row>
    <row r="44" spans="2:10">
      <c r="B44">
        <v>0.82</v>
      </c>
      <c r="C44" s="68">
        <f t="shared" si="0"/>
        <v>1.6723999999999999</v>
      </c>
      <c r="D44" s="68">
        <f t="shared" si="1"/>
        <v>1.6723999999999999</v>
      </c>
      <c r="E44" s="68">
        <f t="shared" si="2"/>
        <v>1.7056</v>
      </c>
      <c r="G44">
        <v>0.20499999999999999</v>
      </c>
      <c r="H44" s="68">
        <f t="shared" si="3"/>
        <v>1.042025</v>
      </c>
      <c r="I44" s="68">
        <f t="shared" si="4"/>
        <v>1.042025</v>
      </c>
      <c r="J44" s="68">
        <f t="shared" si="5"/>
        <v>1.0441</v>
      </c>
    </row>
    <row r="45" spans="2:10">
      <c r="B45">
        <v>0.84</v>
      </c>
      <c r="C45" s="68">
        <f t="shared" si="0"/>
        <v>1.7056</v>
      </c>
      <c r="D45" s="68">
        <f t="shared" si="1"/>
        <v>1.7056</v>
      </c>
      <c r="E45" s="68">
        <f t="shared" si="2"/>
        <v>1.7395999999999998</v>
      </c>
      <c r="G45">
        <v>0.21</v>
      </c>
      <c r="H45" s="68">
        <f t="shared" si="3"/>
        <v>1.0441</v>
      </c>
      <c r="I45" s="68">
        <f t="shared" si="4"/>
        <v>1.0441</v>
      </c>
      <c r="J45" s="68">
        <f t="shared" si="5"/>
        <v>1.046225</v>
      </c>
    </row>
    <row r="46" spans="2:10">
      <c r="B46">
        <v>0.86</v>
      </c>
      <c r="C46" s="68">
        <f t="shared" si="0"/>
        <v>1.7395999999999998</v>
      </c>
      <c r="D46" s="68">
        <f t="shared" si="1"/>
        <v>1.7395999999999998</v>
      </c>
      <c r="E46" s="68">
        <f t="shared" si="2"/>
        <v>1.7744</v>
      </c>
      <c r="G46">
        <v>0.215</v>
      </c>
      <c r="H46" s="68">
        <f t="shared" si="3"/>
        <v>1.046225</v>
      </c>
      <c r="I46" s="68">
        <f t="shared" si="4"/>
        <v>1.046225</v>
      </c>
      <c r="J46" s="68">
        <f t="shared" si="5"/>
        <v>1.0484</v>
      </c>
    </row>
    <row r="47" spans="2:10">
      <c r="B47">
        <v>0.88</v>
      </c>
      <c r="C47" s="68">
        <f t="shared" si="0"/>
        <v>1.7744</v>
      </c>
      <c r="D47" s="68">
        <f t="shared" si="1"/>
        <v>1.7744</v>
      </c>
      <c r="E47" s="68">
        <f t="shared" si="2"/>
        <v>1.81</v>
      </c>
      <c r="G47">
        <v>0.22</v>
      </c>
      <c r="H47" s="68">
        <f t="shared" si="3"/>
        <v>1.0484</v>
      </c>
      <c r="I47" s="68">
        <f t="shared" si="4"/>
        <v>1.0484</v>
      </c>
      <c r="J47" s="68">
        <f t="shared" si="5"/>
        <v>1.0506249999999999</v>
      </c>
    </row>
    <row r="48" spans="2:10">
      <c r="B48">
        <v>0.9</v>
      </c>
      <c r="C48" s="68">
        <f t="shared" si="0"/>
        <v>1.81</v>
      </c>
      <c r="D48" s="68">
        <f t="shared" si="1"/>
        <v>1.81</v>
      </c>
      <c r="E48" s="68">
        <f t="shared" si="2"/>
        <v>1.8464</v>
      </c>
      <c r="G48">
        <v>0.22500000000000001</v>
      </c>
      <c r="H48" s="68">
        <f t="shared" si="3"/>
        <v>1.0506249999999999</v>
      </c>
      <c r="I48" s="68">
        <f t="shared" si="4"/>
        <v>1.0506249999999999</v>
      </c>
      <c r="J48" s="68">
        <f t="shared" si="5"/>
        <v>1.0528999999999999</v>
      </c>
    </row>
    <row r="49" spans="2:10">
      <c r="B49">
        <v>0.92</v>
      </c>
      <c r="C49" s="68">
        <f t="shared" si="0"/>
        <v>1.8464</v>
      </c>
      <c r="D49" s="68">
        <f t="shared" si="1"/>
        <v>1.8464</v>
      </c>
      <c r="E49" s="68">
        <f t="shared" si="2"/>
        <v>1.8835999999999999</v>
      </c>
      <c r="G49">
        <v>0.23</v>
      </c>
      <c r="H49" s="68">
        <f t="shared" si="3"/>
        <v>1.0528999999999999</v>
      </c>
      <c r="I49" s="68">
        <f t="shared" si="4"/>
        <v>1.0528999999999999</v>
      </c>
      <c r="J49" s="68">
        <f t="shared" si="5"/>
        <v>1.0552250000000001</v>
      </c>
    </row>
    <row r="50" spans="2:10">
      <c r="B50">
        <v>0.94</v>
      </c>
      <c r="C50" s="68">
        <f t="shared" si="0"/>
        <v>1.8835999999999999</v>
      </c>
      <c r="D50" s="68">
        <f t="shared" si="1"/>
        <v>1.8835999999999999</v>
      </c>
      <c r="E50" s="68">
        <f t="shared" si="2"/>
        <v>1.9216</v>
      </c>
      <c r="G50">
        <v>0.23499999999999999</v>
      </c>
      <c r="H50" s="68">
        <f t="shared" si="3"/>
        <v>1.0552250000000001</v>
      </c>
      <c r="I50" s="68">
        <f t="shared" si="4"/>
        <v>1.0552250000000001</v>
      </c>
      <c r="J50" s="68">
        <f t="shared" si="5"/>
        <v>1.0576000000000001</v>
      </c>
    </row>
    <row r="51" spans="2:10">
      <c r="B51">
        <v>0.96</v>
      </c>
      <c r="C51" s="68">
        <f t="shared" si="0"/>
        <v>1.9216</v>
      </c>
      <c r="D51" s="68">
        <f t="shared" si="1"/>
        <v>1.9216</v>
      </c>
      <c r="E51" s="68">
        <f t="shared" si="2"/>
        <v>1.9603999999999999</v>
      </c>
      <c r="G51">
        <v>0.24</v>
      </c>
      <c r="H51" s="68">
        <f t="shared" si="3"/>
        <v>1.0576000000000001</v>
      </c>
      <c r="I51" s="68">
        <f t="shared" si="4"/>
        <v>1.0576000000000001</v>
      </c>
      <c r="J51" s="68">
        <f t="shared" si="5"/>
        <v>1.060025</v>
      </c>
    </row>
    <row r="52" spans="2:10">
      <c r="B52">
        <v>0.98</v>
      </c>
      <c r="C52" s="68">
        <f t="shared" si="0"/>
        <v>1.9603999999999999</v>
      </c>
      <c r="D52" s="68">
        <f t="shared" si="1"/>
        <v>1.9603999999999999</v>
      </c>
      <c r="E52" s="68">
        <f t="shared" si="2"/>
        <v>2</v>
      </c>
      <c r="G52">
        <v>0.245</v>
      </c>
      <c r="H52" s="68">
        <f t="shared" si="3"/>
        <v>1.060025</v>
      </c>
      <c r="I52" s="68">
        <f t="shared" si="4"/>
        <v>1.060025</v>
      </c>
      <c r="J52" s="68">
        <f t="shared" si="5"/>
        <v>1.0625</v>
      </c>
    </row>
    <row r="53" spans="2:10">
      <c r="B53">
        <v>1</v>
      </c>
      <c r="C53" s="68">
        <f t="shared" si="0"/>
        <v>2</v>
      </c>
      <c r="D53" s="68">
        <f t="shared" si="1"/>
        <v>2</v>
      </c>
      <c r="E53" s="68">
        <f t="shared" si="2"/>
        <v>2.0404</v>
      </c>
      <c r="G53">
        <v>0.25</v>
      </c>
      <c r="H53" s="68">
        <f t="shared" si="3"/>
        <v>1.0625</v>
      </c>
      <c r="I53" s="68">
        <f t="shared" si="4"/>
        <v>1.0625</v>
      </c>
      <c r="J53" s="68">
        <f t="shared" si="5"/>
        <v>1.0650249999999999</v>
      </c>
    </row>
    <row r="54" spans="2:10">
      <c r="B54">
        <v>1.02</v>
      </c>
      <c r="C54" s="68">
        <f t="shared" si="0"/>
        <v>2.0404</v>
      </c>
      <c r="D54" s="68">
        <f t="shared" si="1"/>
        <v>2.0404</v>
      </c>
      <c r="E54" s="68">
        <f t="shared" si="2"/>
        <v>2.0815999999999999</v>
      </c>
      <c r="G54">
        <v>0.255</v>
      </c>
      <c r="H54" s="68">
        <f t="shared" si="3"/>
        <v>1.0650249999999999</v>
      </c>
      <c r="I54" s="68">
        <f t="shared" si="4"/>
        <v>1.0650249999999999</v>
      </c>
      <c r="J54" s="68">
        <f t="shared" si="5"/>
        <v>1.0676000000000001</v>
      </c>
    </row>
    <row r="55" spans="2:10">
      <c r="B55">
        <v>1.04</v>
      </c>
      <c r="C55" s="68">
        <f t="shared" si="0"/>
        <v>2.0815999999999999</v>
      </c>
      <c r="D55" s="68">
        <f t="shared" si="1"/>
        <v>2.0815999999999999</v>
      </c>
      <c r="E55" s="68">
        <f t="shared" si="2"/>
        <v>2.1236000000000002</v>
      </c>
      <c r="G55">
        <v>0.26</v>
      </c>
      <c r="H55" s="68">
        <f t="shared" si="3"/>
        <v>1.0676000000000001</v>
      </c>
      <c r="I55" s="68">
        <f t="shared" si="4"/>
        <v>1.0676000000000001</v>
      </c>
      <c r="J55" s="68">
        <f t="shared" si="5"/>
        <v>1.070225</v>
      </c>
    </row>
    <row r="56" spans="2:10">
      <c r="B56">
        <v>1.06</v>
      </c>
      <c r="C56" s="68">
        <f t="shared" si="0"/>
        <v>2.1236000000000002</v>
      </c>
      <c r="D56" s="68">
        <f t="shared" si="1"/>
        <v>2.1236000000000002</v>
      </c>
      <c r="E56" s="68">
        <f t="shared" si="2"/>
        <v>2.1664000000000003</v>
      </c>
      <c r="G56">
        <v>0.26500000000000001</v>
      </c>
      <c r="H56" s="68">
        <f t="shared" si="3"/>
        <v>1.070225</v>
      </c>
      <c r="I56" s="68">
        <f t="shared" si="4"/>
        <v>1.070225</v>
      </c>
      <c r="J56" s="68">
        <f t="shared" si="5"/>
        <v>1.0729</v>
      </c>
    </row>
    <row r="57" spans="2:10">
      <c r="B57">
        <v>1.08</v>
      </c>
      <c r="C57" s="68">
        <f t="shared" si="0"/>
        <v>2.1664000000000003</v>
      </c>
      <c r="D57" s="68">
        <f t="shared" si="1"/>
        <v>2.1664000000000003</v>
      </c>
      <c r="E57" s="68">
        <f t="shared" si="2"/>
        <v>2.21</v>
      </c>
      <c r="G57">
        <v>0.27</v>
      </c>
      <c r="H57" s="68">
        <f t="shared" si="3"/>
        <v>1.0729</v>
      </c>
      <c r="I57" s="68">
        <f t="shared" si="4"/>
        <v>1.0729</v>
      </c>
      <c r="J57" s="68">
        <f t="shared" si="5"/>
        <v>1.0756250000000001</v>
      </c>
    </row>
    <row r="58" spans="2:10">
      <c r="B58">
        <v>1.1000000000000001</v>
      </c>
      <c r="C58" s="68">
        <f t="shared" si="0"/>
        <v>2.21</v>
      </c>
      <c r="D58" s="68">
        <f t="shared" si="1"/>
        <v>2.21</v>
      </c>
      <c r="E58" s="68">
        <f t="shared" si="2"/>
        <v>2.2544000000000004</v>
      </c>
      <c r="G58">
        <v>0.27500000000000002</v>
      </c>
      <c r="H58" s="68">
        <f t="shared" si="3"/>
        <v>1.0756250000000001</v>
      </c>
      <c r="I58" s="68">
        <f t="shared" si="4"/>
        <v>1.0756250000000001</v>
      </c>
      <c r="J58" s="68">
        <f t="shared" si="5"/>
        <v>1.0784</v>
      </c>
    </row>
    <row r="59" spans="2:10">
      <c r="B59">
        <v>1.1200000000000001</v>
      </c>
      <c r="C59" s="68">
        <f t="shared" si="0"/>
        <v>2.2544000000000004</v>
      </c>
      <c r="D59" s="68">
        <f t="shared" si="1"/>
        <v>2.2544000000000004</v>
      </c>
      <c r="E59" s="68">
        <f t="shared" si="2"/>
        <v>2.2995999999999999</v>
      </c>
      <c r="G59">
        <v>0.28000000000000003</v>
      </c>
      <c r="H59" s="68">
        <f t="shared" si="3"/>
        <v>1.0784</v>
      </c>
      <c r="I59" s="68">
        <f t="shared" si="4"/>
        <v>1.0784</v>
      </c>
      <c r="J59" s="68">
        <f t="shared" si="5"/>
        <v>1.0812249999999999</v>
      </c>
    </row>
    <row r="60" spans="2:10">
      <c r="B60">
        <v>1.1399999999999999</v>
      </c>
      <c r="C60" s="68">
        <f t="shared" si="0"/>
        <v>2.2995999999999999</v>
      </c>
      <c r="D60" s="68">
        <f t="shared" si="1"/>
        <v>2.2995999999999999</v>
      </c>
      <c r="E60" s="68">
        <f t="shared" si="2"/>
        <v>2.3456000000000001</v>
      </c>
      <c r="G60">
        <v>0.28499999999999998</v>
      </c>
      <c r="H60" s="68">
        <f t="shared" si="3"/>
        <v>1.0812249999999999</v>
      </c>
      <c r="I60" s="68">
        <f t="shared" si="4"/>
        <v>1.0812249999999999</v>
      </c>
      <c r="J60" s="68">
        <f t="shared" si="5"/>
        <v>1.0841000000000001</v>
      </c>
    </row>
    <row r="61" spans="2:10">
      <c r="B61">
        <v>1.1599999999999999</v>
      </c>
      <c r="C61" s="68">
        <f t="shared" si="0"/>
        <v>2.3456000000000001</v>
      </c>
      <c r="D61" s="68">
        <f t="shared" si="1"/>
        <v>2.3456000000000001</v>
      </c>
      <c r="E61" s="68">
        <f t="shared" si="2"/>
        <v>2.3923999999999999</v>
      </c>
      <c r="G61">
        <v>0.28999999999999998</v>
      </c>
      <c r="H61" s="68">
        <f t="shared" si="3"/>
        <v>1.0841000000000001</v>
      </c>
      <c r="I61" s="68">
        <f t="shared" si="4"/>
        <v>1.0841000000000001</v>
      </c>
      <c r="J61" s="68">
        <f t="shared" si="5"/>
        <v>1.0870249999999999</v>
      </c>
    </row>
    <row r="62" spans="2:10">
      <c r="B62">
        <v>1.18</v>
      </c>
      <c r="C62" s="68">
        <f t="shared" si="0"/>
        <v>2.3923999999999999</v>
      </c>
      <c r="D62" s="68">
        <f t="shared" si="1"/>
        <v>2.3923999999999999</v>
      </c>
      <c r="E62" s="68">
        <f t="shared" si="2"/>
        <v>2.44</v>
      </c>
      <c r="G62">
        <v>0.29499999999999998</v>
      </c>
      <c r="H62" s="68">
        <f t="shared" si="3"/>
        <v>1.0870249999999999</v>
      </c>
      <c r="I62" s="68">
        <f t="shared" si="4"/>
        <v>1.0870249999999999</v>
      </c>
      <c r="J62" s="68">
        <f t="shared" si="5"/>
        <v>1.0900000000000001</v>
      </c>
    </row>
    <row r="63" spans="2:10">
      <c r="B63">
        <v>1.2</v>
      </c>
      <c r="C63" s="68">
        <f t="shared" si="0"/>
        <v>2.44</v>
      </c>
      <c r="D63" s="68">
        <f t="shared" si="1"/>
        <v>2.44</v>
      </c>
      <c r="E63" s="68">
        <f t="shared" si="2"/>
        <v>2.4883999999999999</v>
      </c>
      <c r="G63">
        <v>0.3</v>
      </c>
      <c r="H63" s="68">
        <f t="shared" si="3"/>
        <v>1.0900000000000001</v>
      </c>
      <c r="I63" s="68">
        <f t="shared" si="4"/>
        <v>1.0900000000000001</v>
      </c>
      <c r="J63" s="68">
        <f t="shared" si="5"/>
        <v>1.0930249999999999</v>
      </c>
    </row>
    <row r="64" spans="2:10">
      <c r="B64">
        <v>1.22</v>
      </c>
      <c r="C64" s="68">
        <f t="shared" si="0"/>
        <v>2.4883999999999999</v>
      </c>
      <c r="D64" s="68">
        <f t="shared" si="1"/>
        <v>2.4883999999999999</v>
      </c>
      <c r="E64" s="68">
        <f t="shared" si="2"/>
        <v>2.5376000000000003</v>
      </c>
      <c r="G64">
        <v>0.30499999999999999</v>
      </c>
      <c r="H64" s="68">
        <f t="shared" si="3"/>
        <v>1.0930249999999999</v>
      </c>
      <c r="I64" s="68">
        <f t="shared" si="4"/>
        <v>1.0930249999999999</v>
      </c>
      <c r="J64" s="68">
        <f t="shared" si="5"/>
        <v>1.0961000000000001</v>
      </c>
    </row>
    <row r="65" spans="2:10">
      <c r="B65">
        <v>1.24</v>
      </c>
      <c r="C65" s="68">
        <f t="shared" si="0"/>
        <v>2.5376000000000003</v>
      </c>
      <c r="D65" s="68">
        <f t="shared" si="1"/>
        <v>2.5376000000000003</v>
      </c>
      <c r="E65" s="68">
        <f t="shared" si="2"/>
        <v>2.5876000000000001</v>
      </c>
      <c r="G65">
        <v>0.31</v>
      </c>
      <c r="H65" s="68">
        <f t="shared" si="3"/>
        <v>1.0961000000000001</v>
      </c>
      <c r="I65" s="68">
        <f t="shared" si="4"/>
        <v>1.0961000000000001</v>
      </c>
      <c r="J65" s="68">
        <f t="shared" si="5"/>
        <v>1.0992250000000001</v>
      </c>
    </row>
    <row r="66" spans="2:10">
      <c r="B66">
        <v>1.26</v>
      </c>
      <c r="C66" s="68">
        <f t="shared" si="0"/>
        <v>2.5876000000000001</v>
      </c>
      <c r="D66" s="68">
        <f t="shared" si="1"/>
        <v>2.5876000000000001</v>
      </c>
      <c r="E66" s="68">
        <f t="shared" si="2"/>
        <v>2.6383999999999999</v>
      </c>
      <c r="G66">
        <v>0.315</v>
      </c>
      <c r="H66" s="68">
        <f t="shared" si="3"/>
        <v>1.0992250000000001</v>
      </c>
      <c r="I66" s="68">
        <f t="shared" si="4"/>
        <v>1.0992250000000001</v>
      </c>
      <c r="J66" s="68">
        <f t="shared" si="5"/>
        <v>1.1024</v>
      </c>
    </row>
    <row r="67" spans="2:10">
      <c r="B67">
        <v>1.28</v>
      </c>
      <c r="C67" s="68">
        <f t="shared" si="0"/>
        <v>2.6383999999999999</v>
      </c>
      <c r="D67" s="68">
        <f t="shared" si="1"/>
        <v>2.6383999999999999</v>
      </c>
      <c r="E67" s="68">
        <f t="shared" si="2"/>
        <v>2.6900000000000004</v>
      </c>
      <c r="G67">
        <v>0.32</v>
      </c>
      <c r="H67" s="68">
        <f t="shared" si="3"/>
        <v>1.1024</v>
      </c>
      <c r="I67" s="68">
        <f t="shared" si="4"/>
        <v>1.1024</v>
      </c>
      <c r="J67" s="68">
        <f t="shared" si="5"/>
        <v>1.1056250000000001</v>
      </c>
    </row>
    <row r="68" spans="2:10">
      <c r="B68">
        <v>1.3</v>
      </c>
      <c r="C68" s="68">
        <f t="shared" si="0"/>
        <v>2.6900000000000004</v>
      </c>
      <c r="D68" s="68">
        <f t="shared" si="1"/>
        <v>2.6900000000000004</v>
      </c>
      <c r="E68" s="68">
        <f t="shared" si="2"/>
        <v>2.7423999999999999</v>
      </c>
      <c r="G68">
        <v>0.32500000000000001</v>
      </c>
      <c r="H68" s="68">
        <f t="shared" si="3"/>
        <v>1.1056250000000001</v>
      </c>
      <c r="I68" s="68">
        <f t="shared" si="4"/>
        <v>1.1056250000000001</v>
      </c>
      <c r="J68" s="68">
        <f t="shared" si="5"/>
        <v>1.1089</v>
      </c>
    </row>
    <row r="69" spans="2:10">
      <c r="B69">
        <v>1.32</v>
      </c>
      <c r="C69" s="68">
        <f t="shared" ref="C69:C103" si="6">+B69^2+1</f>
        <v>2.7423999999999999</v>
      </c>
      <c r="D69" s="68">
        <f t="shared" ref="D69:D103" si="7">+B69^2+1</f>
        <v>2.7423999999999999</v>
      </c>
      <c r="E69" s="68">
        <f t="shared" ref="E69:E103" si="8">+B70^2+1</f>
        <v>2.7956000000000003</v>
      </c>
      <c r="G69">
        <v>0.33</v>
      </c>
      <c r="H69" s="68">
        <f t="shared" ref="H69:H132" si="9">+G69^2+1</f>
        <v>1.1089</v>
      </c>
      <c r="I69" s="68">
        <f t="shared" ref="I69:I132" si="10">+G69^2+1</f>
        <v>1.1089</v>
      </c>
      <c r="J69" s="68">
        <f t="shared" ref="J69:J132" si="11">+G70^2+1</f>
        <v>1.112225</v>
      </c>
    </row>
    <row r="70" spans="2:10">
      <c r="B70">
        <v>1.34</v>
      </c>
      <c r="C70" s="68">
        <f t="shared" si="6"/>
        <v>2.7956000000000003</v>
      </c>
      <c r="D70" s="68">
        <f t="shared" si="7"/>
        <v>2.7956000000000003</v>
      </c>
      <c r="E70" s="68">
        <f t="shared" si="8"/>
        <v>2.8496000000000006</v>
      </c>
      <c r="G70">
        <v>0.33500000000000002</v>
      </c>
      <c r="H70" s="68">
        <f t="shared" si="9"/>
        <v>1.112225</v>
      </c>
      <c r="I70" s="68">
        <f t="shared" si="10"/>
        <v>1.112225</v>
      </c>
      <c r="J70" s="68">
        <f t="shared" si="11"/>
        <v>1.1155999999999999</v>
      </c>
    </row>
    <row r="71" spans="2:10">
      <c r="B71">
        <v>1.36</v>
      </c>
      <c r="C71" s="68">
        <f t="shared" si="6"/>
        <v>2.8496000000000006</v>
      </c>
      <c r="D71" s="68">
        <f t="shared" si="7"/>
        <v>2.8496000000000006</v>
      </c>
      <c r="E71" s="68">
        <f t="shared" si="8"/>
        <v>2.9043999999999999</v>
      </c>
      <c r="G71">
        <v>0.34</v>
      </c>
      <c r="H71" s="68">
        <f t="shared" si="9"/>
        <v>1.1155999999999999</v>
      </c>
      <c r="I71" s="68">
        <f t="shared" si="10"/>
        <v>1.1155999999999999</v>
      </c>
      <c r="J71" s="68">
        <f t="shared" si="11"/>
        <v>1.1190249999999999</v>
      </c>
    </row>
    <row r="72" spans="2:10">
      <c r="B72">
        <v>1.38</v>
      </c>
      <c r="C72" s="68">
        <f t="shared" si="6"/>
        <v>2.9043999999999999</v>
      </c>
      <c r="D72" s="68">
        <f t="shared" si="7"/>
        <v>2.9043999999999999</v>
      </c>
      <c r="E72" s="68">
        <f t="shared" si="8"/>
        <v>2.96</v>
      </c>
      <c r="G72">
        <v>0.34499999999999997</v>
      </c>
      <c r="H72" s="68">
        <f t="shared" si="9"/>
        <v>1.1190249999999999</v>
      </c>
      <c r="I72" s="68">
        <f t="shared" si="10"/>
        <v>1.1190249999999999</v>
      </c>
      <c r="J72" s="68">
        <f t="shared" si="11"/>
        <v>1.1225000000000001</v>
      </c>
    </row>
    <row r="73" spans="2:10">
      <c r="B73">
        <v>1.4</v>
      </c>
      <c r="C73" s="68">
        <f t="shared" si="6"/>
        <v>2.96</v>
      </c>
      <c r="D73" s="68">
        <f t="shared" si="7"/>
        <v>2.96</v>
      </c>
      <c r="E73" s="68">
        <f t="shared" si="8"/>
        <v>3.0164</v>
      </c>
      <c r="G73">
        <v>0.35</v>
      </c>
      <c r="H73" s="68">
        <f t="shared" si="9"/>
        <v>1.1225000000000001</v>
      </c>
      <c r="I73" s="68">
        <f t="shared" si="10"/>
        <v>1.1225000000000001</v>
      </c>
      <c r="J73" s="68">
        <f t="shared" si="11"/>
        <v>1.1260250000000001</v>
      </c>
    </row>
    <row r="74" spans="2:10">
      <c r="B74">
        <v>1.42</v>
      </c>
      <c r="C74" s="68">
        <f t="shared" si="6"/>
        <v>3.0164</v>
      </c>
      <c r="D74" s="68">
        <f t="shared" si="7"/>
        <v>3.0164</v>
      </c>
      <c r="E74" s="68">
        <f t="shared" si="8"/>
        <v>3.0735999999999999</v>
      </c>
      <c r="G74">
        <v>0.35499999999999998</v>
      </c>
      <c r="H74" s="68">
        <f t="shared" si="9"/>
        <v>1.1260250000000001</v>
      </c>
      <c r="I74" s="68">
        <f t="shared" si="10"/>
        <v>1.1260250000000001</v>
      </c>
      <c r="J74" s="68">
        <f t="shared" si="11"/>
        <v>1.1295999999999999</v>
      </c>
    </row>
    <row r="75" spans="2:10">
      <c r="B75">
        <v>1.44</v>
      </c>
      <c r="C75" s="68">
        <f t="shared" si="6"/>
        <v>3.0735999999999999</v>
      </c>
      <c r="D75" s="68">
        <f t="shared" si="7"/>
        <v>3.0735999999999999</v>
      </c>
      <c r="E75" s="68">
        <f t="shared" si="8"/>
        <v>3.1315999999999997</v>
      </c>
      <c r="G75">
        <v>0.36</v>
      </c>
      <c r="H75" s="68">
        <f t="shared" si="9"/>
        <v>1.1295999999999999</v>
      </c>
      <c r="I75" s="68">
        <f t="shared" si="10"/>
        <v>1.1295999999999999</v>
      </c>
      <c r="J75" s="68">
        <f t="shared" si="11"/>
        <v>1.1332249999999999</v>
      </c>
    </row>
    <row r="76" spans="2:10">
      <c r="B76">
        <v>1.46</v>
      </c>
      <c r="C76" s="68">
        <f t="shared" si="6"/>
        <v>3.1315999999999997</v>
      </c>
      <c r="D76" s="68">
        <f t="shared" si="7"/>
        <v>3.1315999999999997</v>
      </c>
      <c r="E76" s="68">
        <f t="shared" si="8"/>
        <v>3.1903999999999999</v>
      </c>
      <c r="G76">
        <v>0.36499999999999999</v>
      </c>
      <c r="H76" s="68">
        <f t="shared" si="9"/>
        <v>1.1332249999999999</v>
      </c>
      <c r="I76" s="68">
        <f t="shared" si="10"/>
        <v>1.1332249999999999</v>
      </c>
      <c r="J76" s="68">
        <f t="shared" si="11"/>
        <v>1.1369</v>
      </c>
    </row>
    <row r="77" spans="2:10">
      <c r="B77">
        <v>1.48</v>
      </c>
      <c r="C77" s="68">
        <f t="shared" si="6"/>
        <v>3.1903999999999999</v>
      </c>
      <c r="D77" s="68">
        <f t="shared" si="7"/>
        <v>3.1903999999999999</v>
      </c>
      <c r="E77" s="68">
        <f t="shared" si="8"/>
        <v>3.25</v>
      </c>
      <c r="G77">
        <v>0.37</v>
      </c>
      <c r="H77" s="68">
        <f t="shared" si="9"/>
        <v>1.1369</v>
      </c>
      <c r="I77" s="68">
        <f t="shared" si="10"/>
        <v>1.1369</v>
      </c>
      <c r="J77" s="68">
        <f t="shared" si="11"/>
        <v>1.140625</v>
      </c>
    </row>
    <row r="78" spans="2:10">
      <c r="B78">
        <v>1.5</v>
      </c>
      <c r="C78" s="68">
        <f t="shared" si="6"/>
        <v>3.25</v>
      </c>
      <c r="D78" s="68">
        <f t="shared" si="7"/>
        <v>3.25</v>
      </c>
      <c r="E78" s="68">
        <f t="shared" si="8"/>
        <v>3.3104</v>
      </c>
      <c r="G78">
        <v>0.375</v>
      </c>
      <c r="H78" s="68">
        <f t="shared" si="9"/>
        <v>1.140625</v>
      </c>
      <c r="I78" s="68">
        <f t="shared" si="10"/>
        <v>1.140625</v>
      </c>
      <c r="J78" s="68">
        <f t="shared" si="11"/>
        <v>1.1444000000000001</v>
      </c>
    </row>
    <row r="79" spans="2:10">
      <c r="B79">
        <v>1.52</v>
      </c>
      <c r="C79" s="68">
        <f t="shared" si="6"/>
        <v>3.3104</v>
      </c>
      <c r="D79" s="68">
        <f t="shared" si="7"/>
        <v>3.3104</v>
      </c>
      <c r="E79" s="68">
        <f t="shared" si="8"/>
        <v>3.3715999999999999</v>
      </c>
      <c r="G79">
        <v>0.38</v>
      </c>
      <c r="H79" s="68">
        <f t="shared" si="9"/>
        <v>1.1444000000000001</v>
      </c>
      <c r="I79" s="68">
        <f t="shared" si="10"/>
        <v>1.1444000000000001</v>
      </c>
      <c r="J79" s="68">
        <f t="shared" si="11"/>
        <v>1.1482250000000001</v>
      </c>
    </row>
    <row r="80" spans="2:10">
      <c r="B80">
        <v>1.54</v>
      </c>
      <c r="C80" s="68">
        <f t="shared" si="6"/>
        <v>3.3715999999999999</v>
      </c>
      <c r="D80" s="68">
        <f t="shared" si="7"/>
        <v>3.3715999999999999</v>
      </c>
      <c r="E80" s="68">
        <f t="shared" si="8"/>
        <v>3.4336000000000002</v>
      </c>
      <c r="G80">
        <v>0.38500000000000001</v>
      </c>
      <c r="H80" s="68">
        <f t="shared" si="9"/>
        <v>1.1482250000000001</v>
      </c>
      <c r="I80" s="68">
        <f t="shared" si="10"/>
        <v>1.1482250000000001</v>
      </c>
      <c r="J80" s="68">
        <f t="shared" si="11"/>
        <v>1.1520999999999999</v>
      </c>
    </row>
    <row r="81" spans="2:10">
      <c r="B81">
        <v>1.56</v>
      </c>
      <c r="C81" s="68">
        <f t="shared" si="6"/>
        <v>3.4336000000000002</v>
      </c>
      <c r="D81" s="68">
        <f t="shared" si="7"/>
        <v>3.4336000000000002</v>
      </c>
      <c r="E81" s="68">
        <f t="shared" si="8"/>
        <v>3.4964000000000004</v>
      </c>
      <c r="G81">
        <v>0.39</v>
      </c>
      <c r="H81" s="68">
        <f t="shared" si="9"/>
        <v>1.1520999999999999</v>
      </c>
      <c r="I81" s="68">
        <f t="shared" si="10"/>
        <v>1.1520999999999999</v>
      </c>
      <c r="J81" s="68">
        <f t="shared" si="11"/>
        <v>1.1560250000000001</v>
      </c>
    </row>
    <row r="82" spans="2:10">
      <c r="B82">
        <v>1.58</v>
      </c>
      <c r="C82" s="68">
        <f t="shared" si="6"/>
        <v>3.4964000000000004</v>
      </c>
      <c r="D82" s="68">
        <f t="shared" si="7"/>
        <v>3.4964000000000004</v>
      </c>
      <c r="E82" s="68">
        <f t="shared" si="8"/>
        <v>3.5600000000000005</v>
      </c>
      <c r="G82">
        <v>0.39500000000000002</v>
      </c>
      <c r="H82" s="68">
        <f t="shared" si="9"/>
        <v>1.1560250000000001</v>
      </c>
      <c r="I82" s="68">
        <f t="shared" si="10"/>
        <v>1.1560250000000001</v>
      </c>
      <c r="J82" s="68">
        <f t="shared" si="11"/>
        <v>1.1600000000000001</v>
      </c>
    </row>
    <row r="83" spans="2:10">
      <c r="B83">
        <v>1.6</v>
      </c>
      <c r="C83" s="68">
        <f t="shared" si="6"/>
        <v>3.5600000000000005</v>
      </c>
      <c r="D83" s="68">
        <f t="shared" si="7"/>
        <v>3.5600000000000005</v>
      </c>
      <c r="E83" s="68">
        <f t="shared" si="8"/>
        <v>3.6244000000000005</v>
      </c>
      <c r="G83">
        <v>0.4</v>
      </c>
      <c r="H83" s="68">
        <f t="shared" si="9"/>
        <v>1.1600000000000001</v>
      </c>
      <c r="I83" s="68">
        <f t="shared" si="10"/>
        <v>1.1600000000000001</v>
      </c>
      <c r="J83" s="68">
        <f t="shared" si="11"/>
        <v>1.1640250000000001</v>
      </c>
    </row>
    <row r="84" spans="2:10">
      <c r="B84">
        <v>1.62</v>
      </c>
      <c r="C84" s="68">
        <f t="shared" si="6"/>
        <v>3.6244000000000005</v>
      </c>
      <c r="D84" s="68">
        <f t="shared" si="7"/>
        <v>3.6244000000000005</v>
      </c>
      <c r="E84" s="68">
        <f t="shared" si="8"/>
        <v>3.6895999999999995</v>
      </c>
      <c r="G84">
        <v>0.40500000000000003</v>
      </c>
      <c r="H84" s="68">
        <f t="shared" si="9"/>
        <v>1.1640250000000001</v>
      </c>
      <c r="I84" s="68">
        <f t="shared" si="10"/>
        <v>1.1640250000000001</v>
      </c>
      <c r="J84" s="68">
        <f t="shared" si="11"/>
        <v>1.1680999999999999</v>
      </c>
    </row>
    <row r="85" spans="2:10">
      <c r="B85">
        <v>1.64</v>
      </c>
      <c r="C85" s="68">
        <f t="shared" si="6"/>
        <v>3.6895999999999995</v>
      </c>
      <c r="D85" s="68">
        <f t="shared" si="7"/>
        <v>3.6895999999999995</v>
      </c>
      <c r="E85" s="68">
        <f t="shared" si="8"/>
        <v>3.7555999999999998</v>
      </c>
      <c r="G85">
        <v>0.41</v>
      </c>
      <c r="H85" s="68">
        <f t="shared" si="9"/>
        <v>1.1680999999999999</v>
      </c>
      <c r="I85" s="68">
        <f t="shared" si="10"/>
        <v>1.1680999999999999</v>
      </c>
      <c r="J85" s="68">
        <f t="shared" si="11"/>
        <v>1.1722250000000001</v>
      </c>
    </row>
    <row r="86" spans="2:10">
      <c r="B86">
        <v>1.66</v>
      </c>
      <c r="C86" s="68">
        <f t="shared" si="6"/>
        <v>3.7555999999999998</v>
      </c>
      <c r="D86" s="68">
        <f t="shared" si="7"/>
        <v>3.7555999999999998</v>
      </c>
      <c r="E86" s="68">
        <f t="shared" si="8"/>
        <v>3.8223999999999996</v>
      </c>
      <c r="G86">
        <v>0.41499999999999998</v>
      </c>
      <c r="H86" s="68">
        <f t="shared" si="9"/>
        <v>1.1722250000000001</v>
      </c>
      <c r="I86" s="68">
        <f t="shared" si="10"/>
        <v>1.1722250000000001</v>
      </c>
      <c r="J86" s="68">
        <f t="shared" si="11"/>
        <v>1.1763999999999999</v>
      </c>
    </row>
    <row r="87" spans="2:10">
      <c r="B87">
        <v>1.68</v>
      </c>
      <c r="C87" s="68">
        <f t="shared" si="6"/>
        <v>3.8223999999999996</v>
      </c>
      <c r="D87" s="68">
        <f t="shared" si="7"/>
        <v>3.8223999999999996</v>
      </c>
      <c r="E87" s="68">
        <f t="shared" si="8"/>
        <v>3.8899999999999997</v>
      </c>
      <c r="G87">
        <v>0.42</v>
      </c>
      <c r="H87" s="68">
        <f t="shared" si="9"/>
        <v>1.1763999999999999</v>
      </c>
      <c r="I87" s="68">
        <f t="shared" si="10"/>
        <v>1.1763999999999999</v>
      </c>
      <c r="J87" s="68">
        <f t="shared" si="11"/>
        <v>1.180625</v>
      </c>
    </row>
    <row r="88" spans="2:10">
      <c r="B88">
        <v>1.7</v>
      </c>
      <c r="C88" s="68">
        <f t="shared" si="6"/>
        <v>3.8899999999999997</v>
      </c>
      <c r="D88" s="68">
        <f t="shared" si="7"/>
        <v>3.8899999999999997</v>
      </c>
      <c r="E88" s="68">
        <f t="shared" si="8"/>
        <v>3.9583999999999997</v>
      </c>
      <c r="G88">
        <v>0.42499999999999999</v>
      </c>
      <c r="H88" s="68">
        <f t="shared" si="9"/>
        <v>1.180625</v>
      </c>
      <c r="I88" s="68">
        <f t="shared" si="10"/>
        <v>1.180625</v>
      </c>
      <c r="J88" s="68">
        <f t="shared" si="11"/>
        <v>1.1849000000000001</v>
      </c>
    </row>
    <row r="89" spans="2:10">
      <c r="B89">
        <v>1.72</v>
      </c>
      <c r="C89" s="68">
        <f t="shared" si="6"/>
        <v>3.9583999999999997</v>
      </c>
      <c r="D89" s="68">
        <f t="shared" si="7"/>
        <v>3.9583999999999997</v>
      </c>
      <c r="E89" s="68">
        <f t="shared" si="8"/>
        <v>4.0275999999999996</v>
      </c>
      <c r="G89">
        <v>0.43</v>
      </c>
      <c r="H89" s="68">
        <f t="shared" si="9"/>
        <v>1.1849000000000001</v>
      </c>
      <c r="I89" s="68">
        <f t="shared" si="10"/>
        <v>1.1849000000000001</v>
      </c>
      <c r="J89" s="68">
        <f t="shared" si="11"/>
        <v>1.189225</v>
      </c>
    </row>
    <row r="90" spans="2:10">
      <c r="B90">
        <v>1.74</v>
      </c>
      <c r="C90" s="68">
        <f t="shared" si="6"/>
        <v>4.0275999999999996</v>
      </c>
      <c r="D90" s="68">
        <f t="shared" si="7"/>
        <v>4.0275999999999996</v>
      </c>
      <c r="E90" s="68">
        <f t="shared" si="8"/>
        <v>4.0975999999999999</v>
      </c>
      <c r="G90">
        <v>0.435</v>
      </c>
      <c r="H90" s="68">
        <f t="shared" si="9"/>
        <v>1.189225</v>
      </c>
      <c r="I90" s="68">
        <f t="shared" si="10"/>
        <v>1.189225</v>
      </c>
      <c r="J90" s="68">
        <f t="shared" si="11"/>
        <v>1.1936</v>
      </c>
    </row>
    <row r="91" spans="2:10">
      <c r="B91">
        <v>1.76</v>
      </c>
      <c r="C91" s="68">
        <f t="shared" si="6"/>
        <v>4.0975999999999999</v>
      </c>
      <c r="D91" s="68">
        <f t="shared" si="7"/>
        <v>4.0975999999999999</v>
      </c>
      <c r="E91" s="68">
        <f t="shared" si="8"/>
        <v>4.1684000000000001</v>
      </c>
      <c r="G91">
        <v>0.44</v>
      </c>
      <c r="H91" s="68">
        <f t="shared" si="9"/>
        <v>1.1936</v>
      </c>
      <c r="I91" s="68">
        <f t="shared" si="10"/>
        <v>1.1936</v>
      </c>
      <c r="J91" s="68">
        <f t="shared" si="11"/>
        <v>1.1980249999999999</v>
      </c>
    </row>
    <row r="92" spans="2:10">
      <c r="B92">
        <v>1.78</v>
      </c>
      <c r="C92" s="68">
        <f t="shared" si="6"/>
        <v>4.1684000000000001</v>
      </c>
      <c r="D92" s="68">
        <f t="shared" si="7"/>
        <v>4.1684000000000001</v>
      </c>
      <c r="E92" s="68">
        <f t="shared" si="8"/>
        <v>4.24</v>
      </c>
      <c r="G92">
        <v>0.44500000000000001</v>
      </c>
      <c r="H92" s="68">
        <f t="shared" si="9"/>
        <v>1.1980249999999999</v>
      </c>
      <c r="I92" s="68">
        <f t="shared" si="10"/>
        <v>1.1980249999999999</v>
      </c>
      <c r="J92" s="68">
        <f t="shared" si="11"/>
        <v>1.2025000000000001</v>
      </c>
    </row>
    <row r="93" spans="2:10">
      <c r="B93">
        <v>1.8</v>
      </c>
      <c r="C93" s="68">
        <f t="shared" si="6"/>
        <v>4.24</v>
      </c>
      <c r="D93" s="68">
        <f t="shared" si="7"/>
        <v>4.24</v>
      </c>
      <c r="E93" s="68">
        <f t="shared" si="8"/>
        <v>4.3124000000000002</v>
      </c>
      <c r="G93">
        <v>0.45</v>
      </c>
      <c r="H93" s="68">
        <f t="shared" si="9"/>
        <v>1.2025000000000001</v>
      </c>
      <c r="I93" s="68">
        <f t="shared" si="10"/>
        <v>1.2025000000000001</v>
      </c>
      <c r="J93" s="68">
        <f t="shared" si="11"/>
        <v>1.207025</v>
      </c>
    </row>
    <row r="94" spans="2:10">
      <c r="B94">
        <v>1.82</v>
      </c>
      <c r="C94" s="68">
        <f t="shared" si="6"/>
        <v>4.3124000000000002</v>
      </c>
      <c r="D94" s="68">
        <f t="shared" si="7"/>
        <v>4.3124000000000002</v>
      </c>
      <c r="E94" s="68">
        <f t="shared" si="8"/>
        <v>4.3856000000000002</v>
      </c>
      <c r="G94">
        <v>0.45500000000000002</v>
      </c>
      <c r="H94" s="68">
        <f t="shared" si="9"/>
        <v>1.207025</v>
      </c>
      <c r="I94" s="68">
        <f t="shared" si="10"/>
        <v>1.207025</v>
      </c>
      <c r="J94" s="68">
        <f t="shared" si="11"/>
        <v>1.2116</v>
      </c>
    </row>
    <row r="95" spans="2:10">
      <c r="B95">
        <v>1.84</v>
      </c>
      <c r="C95" s="68">
        <f t="shared" si="6"/>
        <v>4.3856000000000002</v>
      </c>
      <c r="D95" s="68">
        <f t="shared" si="7"/>
        <v>4.3856000000000002</v>
      </c>
      <c r="E95" s="68">
        <f t="shared" si="8"/>
        <v>4.4596</v>
      </c>
      <c r="G95">
        <v>0.46</v>
      </c>
      <c r="H95" s="68">
        <f t="shared" si="9"/>
        <v>1.2116</v>
      </c>
      <c r="I95" s="68">
        <f t="shared" si="10"/>
        <v>1.2116</v>
      </c>
      <c r="J95" s="68">
        <f t="shared" si="11"/>
        <v>1.2162250000000001</v>
      </c>
    </row>
    <row r="96" spans="2:10">
      <c r="B96">
        <v>1.86</v>
      </c>
      <c r="C96" s="68">
        <f t="shared" si="6"/>
        <v>4.4596</v>
      </c>
      <c r="D96" s="68">
        <f t="shared" si="7"/>
        <v>4.4596</v>
      </c>
      <c r="E96" s="68">
        <f t="shared" si="8"/>
        <v>4.5343999999999998</v>
      </c>
      <c r="G96">
        <v>0.46500000000000002</v>
      </c>
      <c r="H96" s="68">
        <f t="shared" si="9"/>
        <v>1.2162250000000001</v>
      </c>
      <c r="I96" s="68">
        <f t="shared" si="10"/>
        <v>1.2162250000000001</v>
      </c>
      <c r="J96" s="68">
        <f t="shared" si="11"/>
        <v>1.2208999999999999</v>
      </c>
    </row>
    <row r="97" spans="2:10">
      <c r="B97">
        <v>1.88</v>
      </c>
      <c r="C97" s="68">
        <f t="shared" si="6"/>
        <v>4.5343999999999998</v>
      </c>
      <c r="D97" s="68">
        <f t="shared" si="7"/>
        <v>4.5343999999999998</v>
      </c>
      <c r="E97" s="68">
        <f t="shared" si="8"/>
        <v>4.6099999999999994</v>
      </c>
      <c r="G97">
        <v>0.47</v>
      </c>
      <c r="H97" s="68">
        <f t="shared" si="9"/>
        <v>1.2208999999999999</v>
      </c>
      <c r="I97" s="68">
        <f t="shared" si="10"/>
        <v>1.2208999999999999</v>
      </c>
      <c r="J97" s="68">
        <f t="shared" si="11"/>
        <v>1.225625</v>
      </c>
    </row>
    <row r="98" spans="2:10">
      <c r="B98">
        <v>1.9</v>
      </c>
      <c r="C98" s="68">
        <f t="shared" si="6"/>
        <v>4.6099999999999994</v>
      </c>
      <c r="D98" s="68">
        <f t="shared" si="7"/>
        <v>4.6099999999999994</v>
      </c>
      <c r="E98" s="68">
        <f t="shared" si="8"/>
        <v>4.6863999999999999</v>
      </c>
      <c r="G98">
        <v>0.47499999999999998</v>
      </c>
      <c r="H98" s="68">
        <f t="shared" si="9"/>
        <v>1.225625</v>
      </c>
      <c r="I98" s="68">
        <f t="shared" si="10"/>
        <v>1.225625</v>
      </c>
      <c r="J98" s="68">
        <f t="shared" si="11"/>
        <v>1.2303999999999999</v>
      </c>
    </row>
    <row r="99" spans="2:10">
      <c r="B99">
        <v>1.92</v>
      </c>
      <c r="C99" s="68">
        <f t="shared" si="6"/>
        <v>4.6863999999999999</v>
      </c>
      <c r="D99" s="68">
        <f t="shared" si="7"/>
        <v>4.6863999999999999</v>
      </c>
      <c r="E99" s="68">
        <f t="shared" si="8"/>
        <v>4.7636000000000003</v>
      </c>
      <c r="G99">
        <v>0.48</v>
      </c>
      <c r="H99" s="68">
        <f t="shared" si="9"/>
        <v>1.2303999999999999</v>
      </c>
      <c r="I99" s="68">
        <f t="shared" si="10"/>
        <v>1.2303999999999999</v>
      </c>
      <c r="J99" s="68">
        <f t="shared" si="11"/>
        <v>1.235225</v>
      </c>
    </row>
    <row r="100" spans="2:10">
      <c r="B100">
        <v>1.94</v>
      </c>
      <c r="C100" s="68">
        <f t="shared" si="6"/>
        <v>4.7636000000000003</v>
      </c>
      <c r="D100" s="68">
        <f t="shared" si="7"/>
        <v>4.7636000000000003</v>
      </c>
      <c r="E100" s="68">
        <f t="shared" si="8"/>
        <v>4.8415999999999997</v>
      </c>
      <c r="G100">
        <v>0.48499999999999999</v>
      </c>
      <c r="H100" s="68">
        <f t="shared" si="9"/>
        <v>1.235225</v>
      </c>
      <c r="I100" s="68">
        <f t="shared" si="10"/>
        <v>1.235225</v>
      </c>
      <c r="J100" s="68">
        <f t="shared" si="11"/>
        <v>1.2401</v>
      </c>
    </row>
    <row r="101" spans="2:10">
      <c r="B101">
        <v>1.96</v>
      </c>
      <c r="C101" s="68">
        <f t="shared" si="6"/>
        <v>4.8415999999999997</v>
      </c>
      <c r="D101" s="68">
        <f t="shared" si="7"/>
        <v>4.8415999999999997</v>
      </c>
      <c r="E101" s="68">
        <f t="shared" si="8"/>
        <v>4.9203999999999999</v>
      </c>
      <c r="G101">
        <v>0.49</v>
      </c>
      <c r="H101" s="68">
        <f t="shared" si="9"/>
        <v>1.2401</v>
      </c>
      <c r="I101" s="68">
        <f t="shared" si="10"/>
        <v>1.2401</v>
      </c>
      <c r="J101" s="68">
        <f t="shared" si="11"/>
        <v>1.245025</v>
      </c>
    </row>
    <row r="102" spans="2:10">
      <c r="B102">
        <v>1.98</v>
      </c>
      <c r="C102" s="68">
        <f t="shared" si="6"/>
        <v>4.9203999999999999</v>
      </c>
      <c r="D102" s="68">
        <f t="shared" si="7"/>
        <v>4.9203999999999999</v>
      </c>
      <c r="E102" s="68">
        <f t="shared" si="8"/>
        <v>5</v>
      </c>
      <c r="G102">
        <v>0.495</v>
      </c>
      <c r="H102" s="68">
        <f t="shared" si="9"/>
        <v>1.245025</v>
      </c>
      <c r="I102" s="68">
        <f t="shared" si="10"/>
        <v>1.245025</v>
      </c>
      <c r="J102" s="68">
        <f t="shared" si="11"/>
        <v>1.25</v>
      </c>
    </row>
    <row r="103" spans="2:10">
      <c r="B103">
        <v>2</v>
      </c>
      <c r="C103" s="68">
        <f t="shared" si="6"/>
        <v>5</v>
      </c>
      <c r="D103" s="68">
        <f t="shared" si="7"/>
        <v>5</v>
      </c>
      <c r="E103" s="68">
        <f t="shared" si="8"/>
        <v>5.0804</v>
      </c>
      <c r="G103">
        <v>0.5</v>
      </c>
      <c r="H103" s="68">
        <f t="shared" si="9"/>
        <v>1.25</v>
      </c>
      <c r="I103" s="68">
        <f t="shared" si="10"/>
        <v>1.25</v>
      </c>
      <c r="J103" s="68">
        <f t="shared" si="11"/>
        <v>1.2550250000000001</v>
      </c>
    </row>
    <row r="104" spans="2:10">
      <c r="B104">
        <v>2.02</v>
      </c>
      <c r="C104" s="68"/>
      <c r="D104" s="68"/>
      <c r="E104" s="68"/>
      <c r="G104">
        <v>0.505</v>
      </c>
      <c r="H104" s="68">
        <f t="shared" si="9"/>
        <v>1.2550250000000001</v>
      </c>
      <c r="I104" s="68">
        <f t="shared" si="10"/>
        <v>1.2550250000000001</v>
      </c>
      <c r="J104" s="68">
        <f t="shared" si="11"/>
        <v>1.2601</v>
      </c>
    </row>
    <row r="105" spans="2:10">
      <c r="G105">
        <v>0.51</v>
      </c>
      <c r="H105" s="68">
        <f t="shared" si="9"/>
        <v>1.2601</v>
      </c>
      <c r="I105" s="68">
        <f t="shared" si="10"/>
        <v>1.2601</v>
      </c>
      <c r="J105" s="68">
        <f t="shared" si="11"/>
        <v>1.265225</v>
      </c>
    </row>
    <row r="106" spans="2:10">
      <c r="G106">
        <v>0.51500000000000001</v>
      </c>
      <c r="H106" s="68">
        <f t="shared" si="9"/>
        <v>1.265225</v>
      </c>
      <c r="I106" s="68">
        <f t="shared" si="10"/>
        <v>1.265225</v>
      </c>
      <c r="J106" s="68">
        <f t="shared" si="11"/>
        <v>1.2704</v>
      </c>
    </row>
    <row r="107" spans="2:10">
      <c r="G107">
        <v>0.52</v>
      </c>
      <c r="H107" s="68">
        <f t="shared" si="9"/>
        <v>1.2704</v>
      </c>
      <c r="I107" s="68">
        <f t="shared" si="10"/>
        <v>1.2704</v>
      </c>
      <c r="J107" s="68">
        <f t="shared" si="11"/>
        <v>1.275625</v>
      </c>
    </row>
    <row r="108" spans="2:10">
      <c r="G108">
        <v>0.52500000000000002</v>
      </c>
      <c r="H108" s="68">
        <f t="shared" si="9"/>
        <v>1.275625</v>
      </c>
      <c r="I108" s="68">
        <f t="shared" si="10"/>
        <v>1.275625</v>
      </c>
      <c r="J108" s="68">
        <f t="shared" si="11"/>
        <v>1.2808999999999999</v>
      </c>
    </row>
    <row r="109" spans="2:10">
      <c r="G109">
        <v>0.53</v>
      </c>
      <c r="H109" s="68">
        <f t="shared" si="9"/>
        <v>1.2808999999999999</v>
      </c>
      <c r="I109" s="68">
        <f t="shared" si="10"/>
        <v>1.2808999999999999</v>
      </c>
      <c r="J109" s="68">
        <f t="shared" si="11"/>
        <v>1.286225</v>
      </c>
    </row>
    <row r="110" spans="2:10">
      <c r="G110">
        <v>0.53500000000000003</v>
      </c>
      <c r="H110" s="68">
        <f t="shared" si="9"/>
        <v>1.286225</v>
      </c>
      <c r="I110" s="68">
        <f t="shared" si="10"/>
        <v>1.286225</v>
      </c>
      <c r="J110" s="68">
        <f t="shared" si="11"/>
        <v>1.2916000000000001</v>
      </c>
    </row>
    <row r="111" spans="2:10">
      <c r="G111">
        <v>0.54</v>
      </c>
      <c r="H111" s="68">
        <f t="shared" si="9"/>
        <v>1.2916000000000001</v>
      </c>
      <c r="I111" s="68">
        <f t="shared" si="10"/>
        <v>1.2916000000000001</v>
      </c>
      <c r="J111" s="68">
        <f t="shared" si="11"/>
        <v>1.2970250000000001</v>
      </c>
    </row>
    <row r="112" spans="2:10">
      <c r="G112">
        <v>0.54500000000000004</v>
      </c>
      <c r="H112" s="68">
        <f t="shared" si="9"/>
        <v>1.2970250000000001</v>
      </c>
      <c r="I112" s="68">
        <f t="shared" si="10"/>
        <v>1.2970250000000001</v>
      </c>
      <c r="J112" s="68">
        <f t="shared" si="11"/>
        <v>1.3025</v>
      </c>
    </row>
    <row r="113" spans="7:10">
      <c r="G113">
        <v>0.55000000000000004</v>
      </c>
      <c r="H113" s="68">
        <f t="shared" si="9"/>
        <v>1.3025</v>
      </c>
      <c r="I113" s="68">
        <f t="shared" si="10"/>
        <v>1.3025</v>
      </c>
      <c r="J113" s="68">
        <f t="shared" si="11"/>
        <v>1.308025</v>
      </c>
    </row>
    <row r="114" spans="7:10">
      <c r="G114">
        <v>0.55500000000000005</v>
      </c>
      <c r="H114" s="68">
        <f t="shared" si="9"/>
        <v>1.308025</v>
      </c>
      <c r="I114" s="68">
        <f t="shared" si="10"/>
        <v>1.308025</v>
      </c>
      <c r="J114" s="68">
        <f t="shared" si="11"/>
        <v>1.3136000000000001</v>
      </c>
    </row>
    <row r="115" spans="7:10">
      <c r="G115">
        <v>0.56000000000000005</v>
      </c>
      <c r="H115" s="68">
        <f t="shared" si="9"/>
        <v>1.3136000000000001</v>
      </c>
      <c r="I115" s="68">
        <f t="shared" si="10"/>
        <v>1.3136000000000001</v>
      </c>
      <c r="J115" s="68">
        <f t="shared" si="11"/>
        <v>1.3192249999999999</v>
      </c>
    </row>
    <row r="116" spans="7:10">
      <c r="G116">
        <v>0.56499999999999995</v>
      </c>
      <c r="H116" s="68">
        <f t="shared" si="9"/>
        <v>1.3192249999999999</v>
      </c>
      <c r="I116" s="68">
        <f t="shared" si="10"/>
        <v>1.3192249999999999</v>
      </c>
      <c r="J116" s="68">
        <f t="shared" si="11"/>
        <v>1.3249</v>
      </c>
    </row>
    <row r="117" spans="7:10">
      <c r="G117">
        <v>0.56999999999999995</v>
      </c>
      <c r="H117" s="68">
        <f t="shared" si="9"/>
        <v>1.3249</v>
      </c>
      <c r="I117" s="68">
        <f t="shared" si="10"/>
        <v>1.3249</v>
      </c>
      <c r="J117" s="68">
        <f t="shared" si="11"/>
        <v>1.3306249999999999</v>
      </c>
    </row>
    <row r="118" spans="7:10">
      <c r="G118">
        <v>0.57499999999999996</v>
      </c>
      <c r="H118" s="68">
        <f t="shared" si="9"/>
        <v>1.3306249999999999</v>
      </c>
      <c r="I118" s="68">
        <f t="shared" si="10"/>
        <v>1.3306249999999999</v>
      </c>
      <c r="J118" s="68">
        <f t="shared" si="11"/>
        <v>1.3364</v>
      </c>
    </row>
    <row r="119" spans="7:10">
      <c r="G119">
        <v>0.57999999999999996</v>
      </c>
      <c r="H119" s="68">
        <f t="shared" si="9"/>
        <v>1.3364</v>
      </c>
      <c r="I119" s="68">
        <f t="shared" si="10"/>
        <v>1.3364</v>
      </c>
      <c r="J119" s="68">
        <f t="shared" si="11"/>
        <v>1.342225</v>
      </c>
    </row>
    <row r="120" spans="7:10">
      <c r="G120">
        <v>0.58499999999999996</v>
      </c>
      <c r="H120" s="68">
        <f t="shared" si="9"/>
        <v>1.342225</v>
      </c>
      <c r="I120" s="68">
        <f t="shared" si="10"/>
        <v>1.342225</v>
      </c>
      <c r="J120" s="68">
        <f t="shared" si="11"/>
        <v>1.3481000000000001</v>
      </c>
    </row>
    <row r="121" spans="7:10">
      <c r="G121">
        <v>0.59</v>
      </c>
      <c r="H121" s="68">
        <f t="shared" si="9"/>
        <v>1.3481000000000001</v>
      </c>
      <c r="I121" s="68">
        <f t="shared" si="10"/>
        <v>1.3481000000000001</v>
      </c>
      <c r="J121" s="68">
        <f t="shared" si="11"/>
        <v>1.354025</v>
      </c>
    </row>
    <row r="122" spans="7:10">
      <c r="G122">
        <v>0.59499999999999997</v>
      </c>
      <c r="H122" s="68">
        <f t="shared" si="9"/>
        <v>1.354025</v>
      </c>
      <c r="I122" s="68">
        <f t="shared" si="10"/>
        <v>1.354025</v>
      </c>
      <c r="J122" s="68">
        <f t="shared" si="11"/>
        <v>1.3599999999999999</v>
      </c>
    </row>
    <row r="123" spans="7:10">
      <c r="G123">
        <v>0.6</v>
      </c>
      <c r="H123" s="68">
        <f t="shared" si="9"/>
        <v>1.3599999999999999</v>
      </c>
      <c r="I123" s="68">
        <f t="shared" si="10"/>
        <v>1.3599999999999999</v>
      </c>
      <c r="J123" s="68">
        <f t="shared" si="11"/>
        <v>1.366025</v>
      </c>
    </row>
    <row r="124" spans="7:10">
      <c r="G124">
        <v>0.60499999999999998</v>
      </c>
      <c r="H124" s="68">
        <f t="shared" si="9"/>
        <v>1.366025</v>
      </c>
      <c r="I124" s="68">
        <f t="shared" si="10"/>
        <v>1.366025</v>
      </c>
      <c r="J124" s="68">
        <f t="shared" si="11"/>
        <v>1.3721000000000001</v>
      </c>
    </row>
    <row r="125" spans="7:10">
      <c r="G125">
        <v>0.61</v>
      </c>
      <c r="H125" s="68">
        <f t="shared" si="9"/>
        <v>1.3721000000000001</v>
      </c>
      <c r="I125" s="68">
        <f t="shared" si="10"/>
        <v>1.3721000000000001</v>
      </c>
      <c r="J125" s="68">
        <f t="shared" si="11"/>
        <v>1.378225</v>
      </c>
    </row>
    <row r="126" spans="7:10">
      <c r="G126">
        <v>0.61499999999999999</v>
      </c>
      <c r="H126" s="68">
        <f t="shared" si="9"/>
        <v>1.378225</v>
      </c>
      <c r="I126" s="68">
        <f t="shared" si="10"/>
        <v>1.378225</v>
      </c>
      <c r="J126" s="68">
        <f t="shared" si="11"/>
        <v>1.3844000000000001</v>
      </c>
    </row>
    <row r="127" spans="7:10">
      <c r="G127">
        <v>0.62</v>
      </c>
      <c r="H127" s="68">
        <f t="shared" si="9"/>
        <v>1.3844000000000001</v>
      </c>
      <c r="I127" s="68">
        <f t="shared" si="10"/>
        <v>1.3844000000000001</v>
      </c>
      <c r="J127" s="68">
        <f t="shared" si="11"/>
        <v>1.390625</v>
      </c>
    </row>
    <row r="128" spans="7:10">
      <c r="G128">
        <v>0.625</v>
      </c>
      <c r="H128" s="68">
        <f t="shared" si="9"/>
        <v>1.390625</v>
      </c>
      <c r="I128" s="68">
        <f t="shared" si="10"/>
        <v>1.390625</v>
      </c>
      <c r="J128" s="68">
        <f t="shared" si="11"/>
        <v>1.3969</v>
      </c>
    </row>
    <row r="129" spans="7:10">
      <c r="G129">
        <v>0.63</v>
      </c>
      <c r="H129" s="68">
        <f t="shared" si="9"/>
        <v>1.3969</v>
      </c>
      <c r="I129" s="68">
        <f t="shared" si="10"/>
        <v>1.3969</v>
      </c>
      <c r="J129" s="68">
        <f t="shared" si="11"/>
        <v>1.4032249999999999</v>
      </c>
    </row>
    <row r="130" spans="7:10">
      <c r="G130">
        <v>0.63500000000000001</v>
      </c>
      <c r="H130" s="68">
        <f t="shared" si="9"/>
        <v>1.4032249999999999</v>
      </c>
      <c r="I130" s="68">
        <f t="shared" si="10"/>
        <v>1.4032249999999999</v>
      </c>
      <c r="J130" s="68">
        <f t="shared" si="11"/>
        <v>1.4096</v>
      </c>
    </row>
    <row r="131" spans="7:10">
      <c r="G131">
        <v>0.64</v>
      </c>
      <c r="H131" s="68">
        <f t="shared" si="9"/>
        <v>1.4096</v>
      </c>
      <c r="I131" s="68">
        <f t="shared" si="10"/>
        <v>1.4096</v>
      </c>
      <c r="J131" s="68">
        <f t="shared" si="11"/>
        <v>1.4160250000000001</v>
      </c>
    </row>
    <row r="132" spans="7:10">
      <c r="G132">
        <v>0.64500000000000002</v>
      </c>
      <c r="H132" s="68">
        <f t="shared" si="9"/>
        <v>1.4160250000000001</v>
      </c>
      <c r="I132" s="68">
        <f t="shared" si="10"/>
        <v>1.4160250000000001</v>
      </c>
      <c r="J132" s="68">
        <f t="shared" si="11"/>
        <v>1.4225000000000001</v>
      </c>
    </row>
    <row r="133" spans="7:10">
      <c r="G133">
        <v>0.65</v>
      </c>
      <c r="H133" s="68">
        <f t="shared" ref="H133:H196" si="12">+G133^2+1</f>
        <v>1.4225000000000001</v>
      </c>
      <c r="I133" s="68">
        <f t="shared" ref="I133:I196" si="13">+G133^2+1</f>
        <v>1.4225000000000001</v>
      </c>
      <c r="J133" s="68">
        <f t="shared" ref="J133:J196" si="14">+G134^2+1</f>
        <v>1.429025</v>
      </c>
    </row>
    <row r="134" spans="7:10">
      <c r="G134">
        <v>0.65500000000000003</v>
      </c>
      <c r="H134" s="68">
        <f t="shared" si="12"/>
        <v>1.429025</v>
      </c>
      <c r="I134" s="68">
        <f t="shared" si="13"/>
        <v>1.429025</v>
      </c>
      <c r="J134" s="68">
        <f t="shared" si="14"/>
        <v>1.4356</v>
      </c>
    </row>
    <row r="135" spans="7:10">
      <c r="G135">
        <v>0.66</v>
      </c>
      <c r="H135" s="68">
        <f t="shared" si="12"/>
        <v>1.4356</v>
      </c>
      <c r="I135" s="68">
        <f t="shared" si="13"/>
        <v>1.4356</v>
      </c>
      <c r="J135" s="68">
        <f t="shared" si="14"/>
        <v>1.4422250000000001</v>
      </c>
    </row>
    <row r="136" spans="7:10">
      <c r="G136">
        <v>0.66500000000000004</v>
      </c>
      <c r="H136" s="68">
        <f t="shared" si="12"/>
        <v>1.4422250000000001</v>
      </c>
      <c r="I136" s="68">
        <f t="shared" si="13"/>
        <v>1.4422250000000001</v>
      </c>
      <c r="J136" s="68">
        <f t="shared" si="14"/>
        <v>1.4489000000000001</v>
      </c>
    </row>
    <row r="137" spans="7:10">
      <c r="G137">
        <v>0.67</v>
      </c>
      <c r="H137" s="68">
        <f t="shared" si="12"/>
        <v>1.4489000000000001</v>
      </c>
      <c r="I137" s="68">
        <f t="shared" si="13"/>
        <v>1.4489000000000001</v>
      </c>
      <c r="J137" s="68">
        <f t="shared" si="14"/>
        <v>1.4556249999999999</v>
      </c>
    </row>
    <row r="138" spans="7:10">
      <c r="G138">
        <v>0.67500000000000004</v>
      </c>
      <c r="H138" s="68">
        <f t="shared" si="12"/>
        <v>1.4556249999999999</v>
      </c>
      <c r="I138" s="68">
        <f t="shared" si="13"/>
        <v>1.4556249999999999</v>
      </c>
      <c r="J138" s="68">
        <f t="shared" si="14"/>
        <v>1.4624000000000001</v>
      </c>
    </row>
    <row r="139" spans="7:10">
      <c r="G139">
        <v>0.68</v>
      </c>
      <c r="H139" s="68">
        <f t="shared" si="12"/>
        <v>1.4624000000000001</v>
      </c>
      <c r="I139" s="68">
        <f t="shared" si="13"/>
        <v>1.4624000000000001</v>
      </c>
      <c r="J139" s="68">
        <f t="shared" si="14"/>
        <v>1.469225</v>
      </c>
    </row>
    <row r="140" spans="7:10">
      <c r="G140">
        <v>0.68500000000000005</v>
      </c>
      <c r="H140" s="68">
        <f t="shared" si="12"/>
        <v>1.469225</v>
      </c>
      <c r="I140" s="68">
        <f t="shared" si="13"/>
        <v>1.469225</v>
      </c>
      <c r="J140" s="68">
        <f t="shared" si="14"/>
        <v>1.4761</v>
      </c>
    </row>
    <row r="141" spans="7:10">
      <c r="G141">
        <v>0.69</v>
      </c>
      <c r="H141" s="68">
        <f t="shared" si="12"/>
        <v>1.4761</v>
      </c>
      <c r="I141" s="68">
        <f t="shared" si="13"/>
        <v>1.4761</v>
      </c>
      <c r="J141" s="68">
        <f t="shared" si="14"/>
        <v>1.483025</v>
      </c>
    </row>
    <row r="142" spans="7:10">
      <c r="G142">
        <v>0.69499999999999995</v>
      </c>
      <c r="H142" s="68">
        <f t="shared" si="12"/>
        <v>1.483025</v>
      </c>
      <c r="I142" s="68">
        <f t="shared" si="13"/>
        <v>1.483025</v>
      </c>
      <c r="J142" s="68">
        <f t="shared" si="14"/>
        <v>1.49</v>
      </c>
    </row>
    <row r="143" spans="7:10">
      <c r="G143">
        <v>0.7</v>
      </c>
      <c r="H143" s="68">
        <f t="shared" si="12"/>
        <v>1.49</v>
      </c>
      <c r="I143" s="68">
        <f t="shared" si="13"/>
        <v>1.49</v>
      </c>
      <c r="J143" s="68">
        <f t="shared" si="14"/>
        <v>1.4970249999999998</v>
      </c>
    </row>
    <row r="144" spans="7:10">
      <c r="G144">
        <v>0.70499999999999996</v>
      </c>
      <c r="H144" s="68">
        <f t="shared" si="12"/>
        <v>1.4970249999999998</v>
      </c>
      <c r="I144" s="68">
        <f t="shared" si="13"/>
        <v>1.4970249999999998</v>
      </c>
      <c r="J144" s="68">
        <f t="shared" si="14"/>
        <v>1.5041</v>
      </c>
    </row>
    <row r="145" spans="7:10">
      <c r="G145">
        <v>0.71</v>
      </c>
      <c r="H145" s="68">
        <f t="shared" si="12"/>
        <v>1.5041</v>
      </c>
      <c r="I145" s="68">
        <f t="shared" si="13"/>
        <v>1.5041</v>
      </c>
      <c r="J145" s="68">
        <f t="shared" si="14"/>
        <v>1.511225</v>
      </c>
    </row>
    <row r="146" spans="7:10">
      <c r="G146">
        <v>0.71499999999999997</v>
      </c>
      <c r="H146" s="68">
        <f t="shared" si="12"/>
        <v>1.511225</v>
      </c>
      <c r="I146" s="68">
        <f t="shared" si="13"/>
        <v>1.511225</v>
      </c>
      <c r="J146" s="68">
        <f t="shared" si="14"/>
        <v>1.5184</v>
      </c>
    </row>
    <row r="147" spans="7:10">
      <c r="G147">
        <v>0.72</v>
      </c>
      <c r="H147" s="68">
        <f t="shared" si="12"/>
        <v>1.5184</v>
      </c>
      <c r="I147" s="68">
        <f t="shared" si="13"/>
        <v>1.5184</v>
      </c>
      <c r="J147" s="68">
        <f t="shared" si="14"/>
        <v>1.525625</v>
      </c>
    </row>
    <row r="148" spans="7:10">
      <c r="G148">
        <v>0.72499999999999998</v>
      </c>
      <c r="H148" s="68">
        <f t="shared" si="12"/>
        <v>1.525625</v>
      </c>
      <c r="I148" s="68">
        <f t="shared" si="13"/>
        <v>1.525625</v>
      </c>
      <c r="J148" s="68">
        <f t="shared" si="14"/>
        <v>1.5328999999999999</v>
      </c>
    </row>
    <row r="149" spans="7:10">
      <c r="G149">
        <v>0.73</v>
      </c>
      <c r="H149" s="68">
        <f t="shared" si="12"/>
        <v>1.5328999999999999</v>
      </c>
      <c r="I149" s="68">
        <f t="shared" si="13"/>
        <v>1.5328999999999999</v>
      </c>
      <c r="J149" s="68">
        <f t="shared" si="14"/>
        <v>1.540225</v>
      </c>
    </row>
    <row r="150" spans="7:10">
      <c r="G150">
        <v>0.73499999999999999</v>
      </c>
      <c r="H150" s="68">
        <f t="shared" si="12"/>
        <v>1.540225</v>
      </c>
      <c r="I150" s="68">
        <f t="shared" si="13"/>
        <v>1.540225</v>
      </c>
      <c r="J150" s="68">
        <f t="shared" si="14"/>
        <v>1.5476000000000001</v>
      </c>
    </row>
    <row r="151" spans="7:10">
      <c r="G151">
        <v>0.74</v>
      </c>
      <c r="H151" s="68">
        <f t="shared" si="12"/>
        <v>1.5476000000000001</v>
      </c>
      <c r="I151" s="68">
        <f t="shared" si="13"/>
        <v>1.5476000000000001</v>
      </c>
      <c r="J151" s="68">
        <f t="shared" si="14"/>
        <v>1.5550250000000001</v>
      </c>
    </row>
    <row r="152" spans="7:10">
      <c r="G152">
        <v>0.745</v>
      </c>
      <c r="H152" s="68">
        <f t="shared" si="12"/>
        <v>1.5550250000000001</v>
      </c>
      <c r="I152" s="68">
        <f t="shared" si="13"/>
        <v>1.5550250000000001</v>
      </c>
      <c r="J152" s="68">
        <f t="shared" si="14"/>
        <v>1.5625</v>
      </c>
    </row>
    <row r="153" spans="7:10">
      <c r="G153">
        <v>0.75</v>
      </c>
      <c r="H153" s="68">
        <f t="shared" si="12"/>
        <v>1.5625</v>
      </c>
      <c r="I153" s="68">
        <f t="shared" si="13"/>
        <v>1.5625</v>
      </c>
      <c r="J153" s="68">
        <f t="shared" si="14"/>
        <v>1.570025</v>
      </c>
    </row>
    <row r="154" spans="7:10">
      <c r="G154">
        <v>0.755</v>
      </c>
      <c r="H154" s="68">
        <f t="shared" si="12"/>
        <v>1.570025</v>
      </c>
      <c r="I154" s="68">
        <f t="shared" si="13"/>
        <v>1.570025</v>
      </c>
      <c r="J154" s="68">
        <f t="shared" si="14"/>
        <v>1.5775999999999999</v>
      </c>
    </row>
    <row r="155" spans="7:10">
      <c r="G155">
        <v>0.76</v>
      </c>
      <c r="H155" s="68">
        <f t="shared" si="12"/>
        <v>1.5775999999999999</v>
      </c>
      <c r="I155" s="68">
        <f t="shared" si="13"/>
        <v>1.5775999999999999</v>
      </c>
      <c r="J155" s="68">
        <f t="shared" si="14"/>
        <v>1.5852249999999999</v>
      </c>
    </row>
    <row r="156" spans="7:10">
      <c r="G156">
        <v>0.76500000000000001</v>
      </c>
      <c r="H156" s="68">
        <f t="shared" si="12"/>
        <v>1.5852249999999999</v>
      </c>
      <c r="I156" s="68">
        <f t="shared" si="13"/>
        <v>1.5852249999999999</v>
      </c>
      <c r="J156" s="68">
        <f t="shared" si="14"/>
        <v>1.5929</v>
      </c>
    </row>
    <row r="157" spans="7:10">
      <c r="G157">
        <v>0.77</v>
      </c>
      <c r="H157" s="68">
        <f t="shared" si="12"/>
        <v>1.5929</v>
      </c>
      <c r="I157" s="68">
        <f t="shared" si="13"/>
        <v>1.5929</v>
      </c>
      <c r="J157" s="68">
        <f t="shared" si="14"/>
        <v>1.600625</v>
      </c>
    </row>
    <row r="158" spans="7:10">
      <c r="G158">
        <v>0.77500000000000002</v>
      </c>
      <c r="H158" s="68">
        <f t="shared" si="12"/>
        <v>1.600625</v>
      </c>
      <c r="I158" s="68">
        <f t="shared" si="13"/>
        <v>1.600625</v>
      </c>
      <c r="J158" s="68">
        <f t="shared" si="14"/>
        <v>1.6084000000000001</v>
      </c>
    </row>
    <row r="159" spans="7:10">
      <c r="G159">
        <v>0.78</v>
      </c>
      <c r="H159" s="68">
        <f t="shared" si="12"/>
        <v>1.6084000000000001</v>
      </c>
      <c r="I159" s="68">
        <f t="shared" si="13"/>
        <v>1.6084000000000001</v>
      </c>
      <c r="J159" s="68">
        <f t="shared" si="14"/>
        <v>1.616225</v>
      </c>
    </row>
    <row r="160" spans="7:10">
      <c r="G160">
        <v>0.78500000000000003</v>
      </c>
      <c r="H160" s="68">
        <f t="shared" si="12"/>
        <v>1.616225</v>
      </c>
      <c r="I160" s="68">
        <f t="shared" si="13"/>
        <v>1.616225</v>
      </c>
      <c r="J160" s="68">
        <f t="shared" si="14"/>
        <v>1.6241000000000001</v>
      </c>
    </row>
    <row r="161" spans="7:10">
      <c r="G161">
        <v>0.79</v>
      </c>
      <c r="H161" s="68">
        <f t="shared" si="12"/>
        <v>1.6241000000000001</v>
      </c>
      <c r="I161" s="68">
        <f t="shared" si="13"/>
        <v>1.6241000000000001</v>
      </c>
      <c r="J161" s="68">
        <f t="shared" si="14"/>
        <v>1.6320250000000001</v>
      </c>
    </row>
    <row r="162" spans="7:10">
      <c r="G162">
        <v>0.79500000000000004</v>
      </c>
      <c r="H162" s="68">
        <f t="shared" si="12"/>
        <v>1.6320250000000001</v>
      </c>
      <c r="I162" s="68">
        <f t="shared" si="13"/>
        <v>1.6320250000000001</v>
      </c>
      <c r="J162" s="68">
        <f t="shared" si="14"/>
        <v>1.6400000000000001</v>
      </c>
    </row>
    <row r="163" spans="7:10">
      <c r="G163">
        <v>0.8</v>
      </c>
      <c r="H163" s="68">
        <f t="shared" si="12"/>
        <v>1.6400000000000001</v>
      </c>
      <c r="I163" s="68">
        <f t="shared" si="13"/>
        <v>1.6400000000000001</v>
      </c>
      <c r="J163" s="68">
        <f t="shared" si="14"/>
        <v>1.6480250000000001</v>
      </c>
    </row>
    <row r="164" spans="7:10">
      <c r="G164">
        <v>0.80500000000000005</v>
      </c>
      <c r="H164" s="68">
        <f t="shared" si="12"/>
        <v>1.6480250000000001</v>
      </c>
      <c r="I164" s="68">
        <f t="shared" si="13"/>
        <v>1.6480250000000001</v>
      </c>
      <c r="J164" s="68">
        <f t="shared" si="14"/>
        <v>1.6561000000000001</v>
      </c>
    </row>
    <row r="165" spans="7:10">
      <c r="G165">
        <v>0.81</v>
      </c>
      <c r="H165" s="68">
        <f t="shared" si="12"/>
        <v>1.6561000000000001</v>
      </c>
      <c r="I165" s="68">
        <f t="shared" si="13"/>
        <v>1.6561000000000001</v>
      </c>
      <c r="J165" s="68">
        <f t="shared" si="14"/>
        <v>1.6642250000000001</v>
      </c>
    </row>
    <row r="166" spans="7:10">
      <c r="G166">
        <v>0.81499999999999995</v>
      </c>
      <c r="H166" s="68">
        <f t="shared" si="12"/>
        <v>1.6642250000000001</v>
      </c>
      <c r="I166" s="68">
        <f t="shared" si="13"/>
        <v>1.6642250000000001</v>
      </c>
      <c r="J166" s="68">
        <f t="shared" si="14"/>
        <v>1.6723999999999999</v>
      </c>
    </row>
    <row r="167" spans="7:10">
      <c r="G167">
        <v>0.82</v>
      </c>
      <c r="H167" s="68">
        <f t="shared" si="12"/>
        <v>1.6723999999999999</v>
      </c>
      <c r="I167" s="68">
        <f t="shared" si="13"/>
        <v>1.6723999999999999</v>
      </c>
      <c r="J167" s="68">
        <f t="shared" si="14"/>
        <v>1.680625</v>
      </c>
    </row>
    <row r="168" spans="7:10">
      <c r="G168">
        <v>0.82499999999999996</v>
      </c>
      <c r="H168" s="68">
        <f t="shared" si="12"/>
        <v>1.680625</v>
      </c>
      <c r="I168" s="68">
        <f t="shared" si="13"/>
        <v>1.680625</v>
      </c>
      <c r="J168" s="68">
        <f t="shared" si="14"/>
        <v>1.6888999999999998</v>
      </c>
    </row>
    <row r="169" spans="7:10">
      <c r="G169">
        <v>0.83</v>
      </c>
      <c r="H169" s="68">
        <f t="shared" si="12"/>
        <v>1.6888999999999998</v>
      </c>
      <c r="I169" s="68">
        <f t="shared" si="13"/>
        <v>1.6888999999999998</v>
      </c>
      <c r="J169" s="68">
        <f t="shared" si="14"/>
        <v>1.697225</v>
      </c>
    </row>
    <row r="170" spans="7:10">
      <c r="G170">
        <v>0.83499999999999996</v>
      </c>
      <c r="H170" s="68">
        <f t="shared" si="12"/>
        <v>1.697225</v>
      </c>
      <c r="I170" s="68">
        <f t="shared" si="13"/>
        <v>1.697225</v>
      </c>
      <c r="J170" s="68">
        <f t="shared" si="14"/>
        <v>1.7056</v>
      </c>
    </row>
    <row r="171" spans="7:10">
      <c r="G171">
        <v>0.84</v>
      </c>
      <c r="H171" s="68">
        <f t="shared" si="12"/>
        <v>1.7056</v>
      </c>
      <c r="I171" s="68">
        <f t="shared" si="13"/>
        <v>1.7056</v>
      </c>
      <c r="J171" s="68">
        <f t="shared" si="14"/>
        <v>1.7140249999999999</v>
      </c>
    </row>
    <row r="172" spans="7:10">
      <c r="G172">
        <v>0.84499999999999997</v>
      </c>
      <c r="H172" s="68">
        <f t="shared" si="12"/>
        <v>1.7140249999999999</v>
      </c>
      <c r="I172" s="68">
        <f t="shared" si="13"/>
        <v>1.7140249999999999</v>
      </c>
      <c r="J172" s="68">
        <f t="shared" si="14"/>
        <v>1.7224999999999999</v>
      </c>
    </row>
    <row r="173" spans="7:10">
      <c r="G173">
        <v>0.85</v>
      </c>
      <c r="H173" s="68">
        <f t="shared" si="12"/>
        <v>1.7224999999999999</v>
      </c>
      <c r="I173" s="68">
        <f t="shared" si="13"/>
        <v>1.7224999999999999</v>
      </c>
      <c r="J173" s="68">
        <f t="shared" si="14"/>
        <v>1.7310249999999998</v>
      </c>
    </row>
    <row r="174" spans="7:10">
      <c r="G174">
        <v>0.85499999999999998</v>
      </c>
      <c r="H174" s="68">
        <f t="shared" si="12"/>
        <v>1.7310249999999998</v>
      </c>
      <c r="I174" s="68">
        <f t="shared" si="13"/>
        <v>1.7310249999999998</v>
      </c>
      <c r="J174" s="68">
        <f t="shared" si="14"/>
        <v>1.7395999999999998</v>
      </c>
    </row>
    <row r="175" spans="7:10">
      <c r="G175">
        <v>0.86</v>
      </c>
      <c r="H175" s="68">
        <f t="shared" si="12"/>
        <v>1.7395999999999998</v>
      </c>
      <c r="I175" s="68">
        <f t="shared" si="13"/>
        <v>1.7395999999999998</v>
      </c>
      <c r="J175" s="68">
        <f t="shared" si="14"/>
        <v>1.7482250000000001</v>
      </c>
    </row>
    <row r="176" spans="7:10">
      <c r="G176">
        <v>0.86499999999999999</v>
      </c>
      <c r="H176" s="68">
        <f t="shared" si="12"/>
        <v>1.7482250000000001</v>
      </c>
      <c r="I176" s="68">
        <f t="shared" si="13"/>
        <v>1.7482250000000001</v>
      </c>
      <c r="J176" s="68">
        <f t="shared" si="14"/>
        <v>1.7568999999999999</v>
      </c>
    </row>
    <row r="177" spans="7:10">
      <c r="G177">
        <v>0.87</v>
      </c>
      <c r="H177" s="68">
        <f t="shared" si="12"/>
        <v>1.7568999999999999</v>
      </c>
      <c r="I177" s="68">
        <f t="shared" si="13"/>
        <v>1.7568999999999999</v>
      </c>
      <c r="J177" s="68">
        <f t="shared" si="14"/>
        <v>1.765625</v>
      </c>
    </row>
    <row r="178" spans="7:10">
      <c r="G178">
        <v>0.875</v>
      </c>
      <c r="H178" s="68">
        <f t="shared" si="12"/>
        <v>1.765625</v>
      </c>
      <c r="I178" s="68">
        <f t="shared" si="13"/>
        <v>1.765625</v>
      </c>
      <c r="J178" s="68">
        <f t="shared" si="14"/>
        <v>1.7744</v>
      </c>
    </row>
    <row r="179" spans="7:10">
      <c r="G179">
        <v>0.88</v>
      </c>
      <c r="H179" s="68">
        <f t="shared" si="12"/>
        <v>1.7744</v>
      </c>
      <c r="I179" s="68">
        <f t="shared" si="13"/>
        <v>1.7744</v>
      </c>
      <c r="J179" s="68">
        <f t="shared" si="14"/>
        <v>1.7832250000000001</v>
      </c>
    </row>
    <row r="180" spans="7:10">
      <c r="G180">
        <v>0.88500000000000001</v>
      </c>
      <c r="H180" s="68">
        <f t="shared" si="12"/>
        <v>1.7832250000000001</v>
      </c>
      <c r="I180" s="68">
        <f t="shared" si="13"/>
        <v>1.7832250000000001</v>
      </c>
      <c r="J180" s="68">
        <f t="shared" si="14"/>
        <v>1.7921</v>
      </c>
    </row>
    <row r="181" spans="7:10">
      <c r="G181">
        <v>0.89</v>
      </c>
      <c r="H181" s="68">
        <f t="shared" si="12"/>
        <v>1.7921</v>
      </c>
      <c r="I181" s="68">
        <f t="shared" si="13"/>
        <v>1.7921</v>
      </c>
      <c r="J181" s="68">
        <f t="shared" si="14"/>
        <v>1.8010250000000001</v>
      </c>
    </row>
    <row r="182" spans="7:10">
      <c r="G182">
        <v>0.89500000000000002</v>
      </c>
      <c r="H182" s="68">
        <f t="shared" si="12"/>
        <v>1.8010250000000001</v>
      </c>
      <c r="I182" s="68">
        <f t="shared" si="13"/>
        <v>1.8010250000000001</v>
      </c>
      <c r="J182" s="68">
        <f t="shared" si="14"/>
        <v>1.81</v>
      </c>
    </row>
    <row r="183" spans="7:10">
      <c r="G183">
        <v>0.9</v>
      </c>
      <c r="H183" s="68">
        <f t="shared" si="12"/>
        <v>1.81</v>
      </c>
      <c r="I183" s="68">
        <f t="shared" si="13"/>
        <v>1.81</v>
      </c>
      <c r="J183" s="68">
        <f t="shared" si="14"/>
        <v>1.8190249999999999</v>
      </c>
    </row>
    <row r="184" spans="7:10">
      <c r="G184">
        <v>0.90500000000000003</v>
      </c>
      <c r="H184" s="68">
        <f t="shared" si="12"/>
        <v>1.8190249999999999</v>
      </c>
      <c r="I184" s="68">
        <f t="shared" si="13"/>
        <v>1.8190249999999999</v>
      </c>
      <c r="J184" s="68">
        <f t="shared" si="14"/>
        <v>1.8281000000000001</v>
      </c>
    </row>
    <row r="185" spans="7:10">
      <c r="G185">
        <v>0.91</v>
      </c>
      <c r="H185" s="68">
        <f t="shared" si="12"/>
        <v>1.8281000000000001</v>
      </c>
      <c r="I185" s="68">
        <f t="shared" si="13"/>
        <v>1.8281000000000001</v>
      </c>
      <c r="J185" s="68">
        <f t="shared" si="14"/>
        <v>1.8372250000000001</v>
      </c>
    </row>
    <row r="186" spans="7:10">
      <c r="G186">
        <v>0.91500000000000004</v>
      </c>
      <c r="H186" s="68">
        <f t="shared" si="12"/>
        <v>1.8372250000000001</v>
      </c>
      <c r="I186" s="68">
        <f t="shared" si="13"/>
        <v>1.8372250000000001</v>
      </c>
      <c r="J186" s="68">
        <f t="shared" si="14"/>
        <v>1.8464</v>
      </c>
    </row>
    <row r="187" spans="7:10">
      <c r="G187">
        <v>0.92</v>
      </c>
      <c r="H187" s="68">
        <f t="shared" si="12"/>
        <v>1.8464</v>
      </c>
      <c r="I187" s="68">
        <f t="shared" si="13"/>
        <v>1.8464</v>
      </c>
      <c r="J187" s="68">
        <f t="shared" si="14"/>
        <v>1.8556250000000001</v>
      </c>
    </row>
    <row r="188" spans="7:10">
      <c r="G188">
        <v>0.92500000000000004</v>
      </c>
      <c r="H188" s="68">
        <f t="shared" si="12"/>
        <v>1.8556250000000001</v>
      </c>
      <c r="I188" s="68">
        <f t="shared" si="13"/>
        <v>1.8556250000000001</v>
      </c>
      <c r="J188" s="68">
        <f t="shared" si="14"/>
        <v>1.8649</v>
      </c>
    </row>
    <row r="189" spans="7:10">
      <c r="G189">
        <v>0.93</v>
      </c>
      <c r="H189" s="68">
        <f t="shared" si="12"/>
        <v>1.8649</v>
      </c>
      <c r="I189" s="68">
        <f t="shared" si="13"/>
        <v>1.8649</v>
      </c>
      <c r="J189" s="68">
        <f t="shared" si="14"/>
        <v>1.874225</v>
      </c>
    </row>
    <row r="190" spans="7:10">
      <c r="G190">
        <v>0.93500000000000005</v>
      </c>
      <c r="H190" s="68">
        <f t="shared" si="12"/>
        <v>1.874225</v>
      </c>
      <c r="I190" s="68">
        <f t="shared" si="13"/>
        <v>1.874225</v>
      </c>
      <c r="J190" s="68">
        <f t="shared" si="14"/>
        <v>1.8835999999999999</v>
      </c>
    </row>
    <row r="191" spans="7:10">
      <c r="G191">
        <v>0.94</v>
      </c>
      <c r="H191" s="68">
        <f t="shared" si="12"/>
        <v>1.8835999999999999</v>
      </c>
      <c r="I191" s="68">
        <f t="shared" si="13"/>
        <v>1.8835999999999999</v>
      </c>
      <c r="J191" s="68">
        <f t="shared" si="14"/>
        <v>1.893025</v>
      </c>
    </row>
    <row r="192" spans="7:10">
      <c r="G192">
        <v>0.94499999999999995</v>
      </c>
      <c r="H192" s="68">
        <f t="shared" si="12"/>
        <v>1.893025</v>
      </c>
      <c r="I192" s="68">
        <f t="shared" si="13"/>
        <v>1.893025</v>
      </c>
      <c r="J192" s="68">
        <f t="shared" si="14"/>
        <v>1.9024999999999999</v>
      </c>
    </row>
    <row r="193" spans="7:10">
      <c r="G193">
        <v>0.95</v>
      </c>
      <c r="H193" s="68">
        <f t="shared" si="12"/>
        <v>1.9024999999999999</v>
      </c>
      <c r="I193" s="68">
        <f t="shared" si="13"/>
        <v>1.9024999999999999</v>
      </c>
      <c r="J193" s="68">
        <f t="shared" si="14"/>
        <v>1.9120249999999999</v>
      </c>
    </row>
    <row r="194" spans="7:10">
      <c r="G194">
        <v>0.95499999999999996</v>
      </c>
      <c r="H194" s="68">
        <f t="shared" si="12"/>
        <v>1.9120249999999999</v>
      </c>
      <c r="I194" s="68">
        <f t="shared" si="13"/>
        <v>1.9120249999999999</v>
      </c>
      <c r="J194" s="68">
        <f t="shared" si="14"/>
        <v>1.9216</v>
      </c>
    </row>
    <row r="195" spans="7:10">
      <c r="G195">
        <v>0.96</v>
      </c>
      <c r="H195" s="68">
        <f t="shared" si="12"/>
        <v>1.9216</v>
      </c>
      <c r="I195" s="68">
        <f t="shared" si="13"/>
        <v>1.9216</v>
      </c>
      <c r="J195" s="68">
        <f t="shared" si="14"/>
        <v>1.931225</v>
      </c>
    </row>
    <row r="196" spans="7:10">
      <c r="G196">
        <v>0.96499999999999997</v>
      </c>
      <c r="H196" s="68">
        <f t="shared" si="12"/>
        <v>1.931225</v>
      </c>
      <c r="I196" s="68">
        <f t="shared" si="13"/>
        <v>1.931225</v>
      </c>
      <c r="J196" s="68">
        <f t="shared" si="14"/>
        <v>1.9409000000000001</v>
      </c>
    </row>
    <row r="197" spans="7:10">
      <c r="G197">
        <v>0.97</v>
      </c>
      <c r="H197" s="68">
        <f t="shared" ref="H197:H260" si="15">+G197^2+1</f>
        <v>1.9409000000000001</v>
      </c>
      <c r="I197" s="68">
        <f t="shared" ref="I197:I260" si="16">+G197^2+1</f>
        <v>1.9409000000000001</v>
      </c>
      <c r="J197" s="68">
        <f t="shared" ref="J197:J260" si="17">+G198^2+1</f>
        <v>1.9506250000000001</v>
      </c>
    </row>
    <row r="198" spans="7:10">
      <c r="G198">
        <v>0.97499999999999998</v>
      </c>
      <c r="H198" s="68">
        <f t="shared" si="15"/>
        <v>1.9506250000000001</v>
      </c>
      <c r="I198" s="68">
        <f t="shared" si="16"/>
        <v>1.9506250000000001</v>
      </c>
      <c r="J198" s="68">
        <f t="shared" si="17"/>
        <v>1.9603999999999999</v>
      </c>
    </row>
    <row r="199" spans="7:10">
      <c r="G199">
        <v>0.98</v>
      </c>
      <c r="H199" s="68">
        <f t="shared" si="15"/>
        <v>1.9603999999999999</v>
      </c>
      <c r="I199" s="68">
        <f t="shared" si="16"/>
        <v>1.9603999999999999</v>
      </c>
      <c r="J199" s="68">
        <f t="shared" si="17"/>
        <v>1.9702250000000001</v>
      </c>
    </row>
    <row r="200" spans="7:10">
      <c r="G200">
        <v>0.98499999999999999</v>
      </c>
      <c r="H200" s="68">
        <f t="shared" si="15"/>
        <v>1.9702250000000001</v>
      </c>
      <c r="I200" s="68">
        <f t="shared" si="16"/>
        <v>1.9702250000000001</v>
      </c>
      <c r="J200" s="68">
        <f t="shared" si="17"/>
        <v>1.9801</v>
      </c>
    </row>
    <row r="201" spans="7:10">
      <c r="G201">
        <v>0.99</v>
      </c>
      <c r="H201" s="68">
        <f t="shared" si="15"/>
        <v>1.9801</v>
      </c>
      <c r="I201" s="68">
        <f t="shared" si="16"/>
        <v>1.9801</v>
      </c>
      <c r="J201" s="68">
        <f t="shared" si="17"/>
        <v>1.9900250000000002</v>
      </c>
    </row>
    <row r="202" spans="7:10">
      <c r="G202">
        <v>0.995</v>
      </c>
      <c r="H202" s="68">
        <f t="shared" si="15"/>
        <v>1.9900250000000002</v>
      </c>
      <c r="I202" s="68">
        <f t="shared" si="16"/>
        <v>1.9900250000000002</v>
      </c>
      <c r="J202" s="68">
        <f t="shared" si="17"/>
        <v>2</v>
      </c>
    </row>
    <row r="203" spans="7:10">
      <c r="G203">
        <v>1</v>
      </c>
      <c r="H203" s="68">
        <f t="shared" si="15"/>
        <v>2</v>
      </c>
      <c r="I203" s="68">
        <f t="shared" si="16"/>
        <v>2</v>
      </c>
      <c r="J203" s="68">
        <f t="shared" si="17"/>
        <v>2.0100249999999997</v>
      </c>
    </row>
    <row r="204" spans="7:10">
      <c r="G204">
        <v>1.0049999999999999</v>
      </c>
      <c r="H204" s="68">
        <f t="shared" si="15"/>
        <v>2.0100249999999997</v>
      </c>
      <c r="I204" s="68">
        <f t="shared" si="16"/>
        <v>2.0100249999999997</v>
      </c>
      <c r="J204" s="68">
        <f t="shared" si="17"/>
        <v>2.0201000000000002</v>
      </c>
    </row>
    <row r="205" spans="7:10">
      <c r="G205">
        <v>1.01</v>
      </c>
      <c r="H205" s="68">
        <f t="shared" si="15"/>
        <v>2.0201000000000002</v>
      </c>
      <c r="I205" s="68">
        <f t="shared" si="16"/>
        <v>2.0201000000000002</v>
      </c>
      <c r="J205" s="68">
        <f t="shared" si="17"/>
        <v>2.0302249999999997</v>
      </c>
    </row>
    <row r="206" spans="7:10">
      <c r="G206">
        <v>1.0149999999999999</v>
      </c>
      <c r="H206" s="68">
        <f t="shared" si="15"/>
        <v>2.0302249999999997</v>
      </c>
      <c r="I206" s="68">
        <f t="shared" si="16"/>
        <v>2.0302249999999997</v>
      </c>
      <c r="J206" s="68">
        <f t="shared" si="17"/>
        <v>2.0404</v>
      </c>
    </row>
    <row r="207" spans="7:10">
      <c r="G207">
        <v>1.02</v>
      </c>
      <c r="H207" s="68">
        <f t="shared" si="15"/>
        <v>2.0404</v>
      </c>
      <c r="I207" s="68">
        <f t="shared" si="16"/>
        <v>2.0404</v>
      </c>
      <c r="J207" s="68">
        <f t="shared" si="17"/>
        <v>2.0506250000000001</v>
      </c>
    </row>
    <row r="208" spans="7:10">
      <c r="G208">
        <v>1.0249999999999999</v>
      </c>
      <c r="H208" s="68">
        <f t="shared" si="15"/>
        <v>2.0506250000000001</v>
      </c>
      <c r="I208" s="68">
        <f t="shared" si="16"/>
        <v>2.0506250000000001</v>
      </c>
      <c r="J208" s="68">
        <f t="shared" si="17"/>
        <v>2.0609000000000002</v>
      </c>
    </row>
    <row r="209" spans="7:10">
      <c r="G209">
        <v>1.03</v>
      </c>
      <c r="H209" s="68">
        <f t="shared" si="15"/>
        <v>2.0609000000000002</v>
      </c>
      <c r="I209" s="68">
        <f t="shared" si="16"/>
        <v>2.0609000000000002</v>
      </c>
      <c r="J209" s="68">
        <f t="shared" si="17"/>
        <v>2.0712250000000001</v>
      </c>
    </row>
    <row r="210" spans="7:10">
      <c r="G210">
        <v>1.0349999999999999</v>
      </c>
      <c r="H210" s="68">
        <f t="shared" si="15"/>
        <v>2.0712250000000001</v>
      </c>
      <c r="I210" s="68">
        <f t="shared" si="16"/>
        <v>2.0712250000000001</v>
      </c>
      <c r="J210" s="68">
        <f t="shared" si="17"/>
        <v>2.0815999999999999</v>
      </c>
    </row>
    <row r="211" spans="7:10">
      <c r="G211">
        <v>1.04</v>
      </c>
      <c r="H211" s="68">
        <f t="shared" si="15"/>
        <v>2.0815999999999999</v>
      </c>
      <c r="I211" s="68">
        <f t="shared" si="16"/>
        <v>2.0815999999999999</v>
      </c>
      <c r="J211" s="68">
        <f t="shared" si="17"/>
        <v>2.0920249999999996</v>
      </c>
    </row>
    <row r="212" spans="7:10">
      <c r="G212">
        <v>1.0449999999999999</v>
      </c>
      <c r="H212" s="68">
        <f t="shared" si="15"/>
        <v>2.0920249999999996</v>
      </c>
      <c r="I212" s="68">
        <f t="shared" si="16"/>
        <v>2.0920249999999996</v>
      </c>
      <c r="J212" s="68">
        <f t="shared" si="17"/>
        <v>2.1025</v>
      </c>
    </row>
    <row r="213" spans="7:10">
      <c r="G213">
        <v>1.05</v>
      </c>
      <c r="H213" s="68">
        <f t="shared" si="15"/>
        <v>2.1025</v>
      </c>
      <c r="I213" s="68">
        <f t="shared" si="16"/>
        <v>2.1025</v>
      </c>
      <c r="J213" s="68">
        <f t="shared" si="17"/>
        <v>2.1130249999999999</v>
      </c>
    </row>
    <row r="214" spans="7:10">
      <c r="G214">
        <v>1.0549999999999999</v>
      </c>
      <c r="H214" s="68">
        <f t="shared" si="15"/>
        <v>2.1130249999999999</v>
      </c>
      <c r="I214" s="68">
        <f t="shared" si="16"/>
        <v>2.1130249999999999</v>
      </c>
      <c r="J214" s="68">
        <f t="shared" si="17"/>
        <v>2.1236000000000002</v>
      </c>
    </row>
    <row r="215" spans="7:10">
      <c r="G215">
        <v>1.06</v>
      </c>
      <c r="H215" s="68">
        <f t="shared" si="15"/>
        <v>2.1236000000000002</v>
      </c>
      <c r="I215" s="68">
        <f t="shared" si="16"/>
        <v>2.1236000000000002</v>
      </c>
      <c r="J215" s="68">
        <f t="shared" si="17"/>
        <v>2.1342249999999998</v>
      </c>
    </row>
    <row r="216" spans="7:10">
      <c r="G216">
        <v>1.0649999999999999</v>
      </c>
      <c r="H216" s="68">
        <f t="shared" si="15"/>
        <v>2.1342249999999998</v>
      </c>
      <c r="I216" s="68">
        <f t="shared" si="16"/>
        <v>2.1342249999999998</v>
      </c>
      <c r="J216" s="68">
        <f t="shared" si="17"/>
        <v>2.1448999999999998</v>
      </c>
    </row>
    <row r="217" spans="7:10">
      <c r="G217">
        <v>1.07</v>
      </c>
      <c r="H217" s="68">
        <f t="shared" si="15"/>
        <v>2.1448999999999998</v>
      </c>
      <c r="I217" s="68">
        <f t="shared" si="16"/>
        <v>2.1448999999999998</v>
      </c>
      <c r="J217" s="68">
        <f t="shared" si="17"/>
        <v>2.1556249999999997</v>
      </c>
    </row>
    <row r="218" spans="7:10">
      <c r="G218">
        <v>1.075</v>
      </c>
      <c r="H218" s="68">
        <f t="shared" si="15"/>
        <v>2.1556249999999997</v>
      </c>
      <c r="I218" s="68">
        <f t="shared" si="16"/>
        <v>2.1556249999999997</v>
      </c>
      <c r="J218" s="68">
        <f t="shared" si="17"/>
        <v>2.1664000000000003</v>
      </c>
    </row>
    <row r="219" spans="7:10">
      <c r="G219">
        <v>1.08</v>
      </c>
      <c r="H219" s="68">
        <f t="shared" si="15"/>
        <v>2.1664000000000003</v>
      </c>
      <c r="I219" s="68">
        <f t="shared" si="16"/>
        <v>2.1664000000000003</v>
      </c>
      <c r="J219" s="68">
        <f t="shared" si="17"/>
        <v>2.177225</v>
      </c>
    </row>
    <row r="220" spans="7:10">
      <c r="G220">
        <v>1.085</v>
      </c>
      <c r="H220" s="68">
        <f t="shared" si="15"/>
        <v>2.177225</v>
      </c>
      <c r="I220" s="68">
        <f t="shared" si="16"/>
        <v>2.177225</v>
      </c>
      <c r="J220" s="68">
        <f t="shared" si="17"/>
        <v>2.1881000000000004</v>
      </c>
    </row>
    <row r="221" spans="7:10">
      <c r="G221">
        <v>1.0900000000000001</v>
      </c>
      <c r="H221" s="68">
        <f t="shared" si="15"/>
        <v>2.1881000000000004</v>
      </c>
      <c r="I221" s="68">
        <f t="shared" si="16"/>
        <v>2.1881000000000004</v>
      </c>
      <c r="J221" s="68">
        <f t="shared" si="17"/>
        <v>2.1990249999999998</v>
      </c>
    </row>
    <row r="222" spans="7:10">
      <c r="G222">
        <v>1.095</v>
      </c>
      <c r="H222" s="68">
        <f t="shared" si="15"/>
        <v>2.1990249999999998</v>
      </c>
      <c r="I222" s="68">
        <f t="shared" si="16"/>
        <v>2.1990249999999998</v>
      </c>
      <c r="J222" s="68">
        <f t="shared" si="17"/>
        <v>2.21</v>
      </c>
    </row>
    <row r="223" spans="7:10">
      <c r="G223">
        <v>1.1000000000000001</v>
      </c>
      <c r="H223" s="68">
        <f t="shared" si="15"/>
        <v>2.21</v>
      </c>
      <c r="I223" s="68">
        <f t="shared" si="16"/>
        <v>2.21</v>
      </c>
      <c r="J223" s="68">
        <f t="shared" si="17"/>
        <v>2.221025</v>
      </c>
    </row>
    <row r="224" spans="7:10">
      <c r="G224">
        <v>1.105</v>
      </c>
      <c r="H224" s="68">
        <f t="shared" si="15"/>
        <v>2.221025</v>
      </c>
      <c r="I224" s="68">
        <f t="shared" si="16"/>
        <v>2.221025</v>
      </c>
      <c r="J224" s="68">
        <f t="shared" si="17"/>
        <v>2.2321</v>
      </c>
    </row>
    <row r="225" spans="7:10">
      <c r="G225">
        <v>1.1100000000000001</v>
      </c>
      <c r="H225" s="68">
        <f t="shared" si="15"/>
        <v>2.2321</v>
      </c>
      <c r="I225" s="68">
        <f t="shared" si="16"/>
        <v>2.2321</v>
      </c>
      <c r="J225" s="68">
        <f t="shared" si="17"/>
        <v>2.2432249999999998</v>
      </c>
    </row>
    <row r="226" spans="7:10">
      <c r="G226">
        <v>1.115</v>
      </c>
      <c r="H226" s="68">
        <f t="shared" si="15"/>
        <v>2.2432249999999998</v>
      </c>
      <c r="I226" s="68">
        <f t="shared" si="16"/>
        <v>2.2432249999999998</v>
      </c>
      <c r="J226" s="68">
        <f t="shared" si="17"/>
        <v>2.2544000000000004</v>
      </c>
    </row>
    <row r="227" spans="7:10">
      <c r="G227">
        <v>1.1200000000000001</v>
      </c>
      <c r="H227" s="68">
        <f t="shared" si="15"/>
        <v>2.2544000000000004</v>
      </c>
      <c r="I227" s="68">
        <f t="shared" si="16"/>
        <v>2.2544000000000004</v>
      </c>
      <c r="J227" s="68">
        <f t="shared" si="17"/>
        <v>2.265625</v>
      </c>
    </row>
    <row r="228" spans="7:10">
      <c r="G228">
        <v>1.125</v>
      </c>
      <c r="H228" s="68">
        <f t="shared" si="15"/>
        <v>2.265625</v>
      </c>
      <c r="I228" s="68">
        <f t="shared" si="16"/>
        <v>2.265625</v>
      </c>
      <c r="J228" s="68">
        <f t="shared" si="17"/>
        <v>2.2768999999999995</v>
      </c>
    </row>
    <row r="229" spans="7:10">
      <c r="G229">
        <v>1.1299999999999999</v>
      </c>
      <c r="H229" s="68">
        <f t="shared" si="15"/>
        <v>2.2768999999999995</v>
      </c>
      <c r="I229" s="68">
        <f t="shared" si="16"/>
        <v>2.2768999999999995</v>
      </c>
      <c r="J229" s="68">
        <f t="shared" si="17"/>
        <v>2.2882249999999997</v>
      </c>
    </row>
    <row r="230" spans="7:10">
      <c r="G230">
        <v>1.135</v>
      </c>
      <c r="H230" s="68">
        <f t="shared" si="15"/>
        <v>2.2882249999999997</v>
      </c>
      <c r="I230" s="68">
        <f t="shared" si="16"/>
        <v>2.2882249999999997</v>
      </c>
      <c r="J230" s="68">
        <f t="shared" si="17"/>
        <v>2.2995999999999999</v>
      </c>
    </row>
    <row r="231" spans="7:10">
      <c r="G231">
        <v>1.1399999999999999</v>
      </c>
      <c r="H231" s="68">
        <f t="shared" si="15"/>
        <v>2.2995999999999999</v>
      </c>
      <c r="I231" s="68">
        <f t="shared" si="16"/>
        <v>2.2995999999999999</v>
      </c>
      <c r="J231" s="68">
        <f t="shared" si="17"/>
        <v>2.3110249999999999</v>
      </c>
    </row>
    <row r="232" spans="7:10">
      <c r="G232">
        <v>1.145</v>
      </c>
      <c r="H232" s="68">
        <f t="shared" si="15"/>
        <v>2.3110249999999999</v>
      </c>
      <c r="I232" s="68">
        <f t="shared" si="16"/>
        <v>2.3110249999999999</v>
      </c>
      <c r="J232" s="68">
        <f t="shared" si="17"/>
        <v>2.3224999999999998</v>
      </c>
    </row>
    <row r="233" spans="7:10">
      <c r="G233">
        <v>1.1499999999999999</v>
      </c>
      <c r="H233" s="68">
        <f t="shared" si="15"/>
        <v>2.3224999999999998</v>
      </c>
      <c r="I233" s="68">
        <f t="shared" si="16"/>
        <v>2.3224999999999998</v>
      </c>
      <c r="J233" s="68">
        <f t="shared" si="17"/>
        <v>2.334025</v>
      </c>
    </row>
    <row r="234" spans="7:10">
      <c r="G234">
        <v>1.155</v>
      </c>
      <c r="H234" s="68">
        <f t="shared" si="15"/>
        <v>2.334025</v>
      </c>
      <c r="I234" s="68">
        <f t="shared" si="16"/>
        <v>2.334025</v>
      </c>
      <c r="J234" s="68">
        <f t="shared" si="17"/>
        <v>2.3456000000000001</v>
      </c>
    </row>
    <row r="235" spans="7:10">
      <c r="G235">
        <v>1.1599999999999999</v>
      </c>
      <c r="H235" s="68">
        <f t="shared" si="15"/>
        <v>2.3456000000000001</v>
      </c>
      <c r="I235" s="68">
        <f t="shared" si="16"/>
        <v>2.3456000000000001</v>
      </c>
      <c r="J235" s="68">
        <f t="shared" si="17"/>
        <v>2.3572250000000001</v>
      </c>
    </row>
    <row r="236" spans="7:10">
      <c r="G236">
        <v>1.165</v>
      </c>
      <c r="H236" s="68">
        <f t="shared" si="15"/>
        <v>2.3572250000000001</v>
      </c>
      <c r="I236" s="68">
        <f t="shared" si="16"/>
        <v>2.3572250000000001</v>
      </c>
      <c r="J236" s="68">
        <f t="shared" si="17"/>
        <v>2.3689</v>
      </c>
    </row>
    <row r="237" spans="7:10">
      <c r="G237">
        <v>1.17</v>
      </c>
      <c r="H237" s="68">
        <f t="shared" si="15"/>
        <v>2.3689</v>
      </c>
      <c r="I237" s="68">
        <f t="shared" si="16"/>
        <v>2.3689</v>
      </c>
      <c r="J237" s="68">
        <f t="shared" si="17"/>
        <v>2.3806250000000002</v>
      </c>
    </row>
    <row r="238" spans="7:10">
      <c r="G238">
        <v>1.175</v>
      </c>
      <c r="H238" s="68">
        <f t="shared" si="15"/>
        <v>2.3806250000000002</v>
      </c>
      <c r="I238" s="68">
        <f t="shared" si="16"/>
        <v>2.3806250000000002</v>
      </c>
      <c r="J238" s="68">
        <f t="shared" si="17"/>
        <v>2.3923999999999999</v>
      </c>
    </row>
    <row r="239" spans="7:10">
      <c r="G239">
        <v>1.18</v>
      </c>
      <c r="H239" s="68">
        <f t="shared" si="15"/>
        <v>2.3923999999999999</v>
      </c>
      <c r="I239" s="68">
        <f t="shared" si="16"/>
        <v>2.3923999999999999</v>
      </c>
      <c r="J239" s="68">
        <f t="shared" si="17"/>
        <v>2.4042250000000003</v>
      </c>
    </row>
    <row r="240" spans="7:10">
      <c r="G240">
        <v>1.1850000000000001</v>
      </c>
      <c r="H240" s="68">
        <f t="shared" si="15"/>
        <v>2.4042250000000003</v>
      </c>
      <c r="I240" s="68">
        <f t="shared" si="16"/>
        <v>2.4042250000000003</v>
      </c>
      <c r="J240" s="68">
        <f t="shared" si="17"/>
        <v>2.4161000000000001</v>
      </c>
    </row>
    <row r="241" spans="7:10">
      <c r="G241">
        <v>1.19</v>
      </c>
      <c r="H241" s="68">
        <f t="shared" si="15"/>
        <v>2.4161000000000001</v>
      </c>
      <c r="I241" s="68">
        <f t="shared" si="16"/>
        <v>2.4161000000000001</v>
      </c>
      <c r="J241" s="68">
        <f t="shared" si="17"/>
        <v>2.4280249999999999</v>
      </c>
    </row>
    <row r="242" spans="7:10">
      <c r="G242">
        <v>1.1950000000000001</v>
      </c>
      <c r="H242" s="68">
        <f t="shared" si="15"/>
        <v>2.4280249999999999</v>
      </c>
      <c r="I242" s="68">
        <f t="shared" si="16"/>
        <v>2.4280249999999999</v>
      </c>
      <c r="J242" s="68">
        <f t="shared" si="17"/>
        <v>2.44</v>
      </c>
    </row>
    <row r="243" spans="7:10">
      <c r="G243">
        <v>1.2</v>
      </c>
      <c r="H243" s="68">
        <f t="shared" si="15"/>
        <v>2.44</v>
      </c>
      <c r="I243" s="68">
        <f t="shared" si="16"/>
        <v>2.44</v>
      </c>
      <c r="J243" s="68">
        <f t="shared" si="17"/>
        <v>2.4520249999999999</v>
      </c>
    </row>
    <row r="244" spans="7:10">
      <c r="G244">
        <v>1.2050000000000001</v>
      </c>
      <c r="H244" s="68">
        <f t="shared" si="15"/>
        <v>2.4520249999999999</v>
      </c>
      <c r="I244" s="68">
        <f t="shared" si="16"/>
        <v>2.4520249999999999</v>
      </c>
      <c r="J244" s="68">
        <f t="shared" si="17"/>
        <v>2.4641000000000002</v>
      </c>
    </row>
    <row r="245" spans="7:10">
      <c r="G245">
        <v>1.21</v>
      </c>
      <c r="H245" s="68">
        <f t="shared" si="15"/>
        <v>2.4641000000000002</v>
      </c>
      <c r="I245" s="68">
        <f t="shared" si="16"/>
        <v>2.4641000000000002</v>
      </c>
      <c r="J245" s="68">
        <f t="shared" si="17"/>
        <v>2.4762249999999759</v>
      </c>
    </row>
    <row r="246" spans="7:10">
      <c r="G246">
        <v>1.2149999999999901</v>
      </c>
      <c r="H246" s="68">
        <f t="shared" si="15"/>
        <v>2.4762249999999759</v>
      </c>
      <c r="I246" s="68">
        <f t="shared" si="16"/>
        <v>2.4762249999999759</v>
      </c>
      <c r="J246" s="68">
        <f t="shared" si="17"/>
        <v>2.4883999999999999</v>
      </c>
    </row>
    <row r="247" spans="7:10">
      <c r="G247">
        <v>1.22</v>
      </c>
      <c r="H247" s="68">
        <f t="shared" si="15"/>
        <v>2.4883999999999999</v>
      </c>
      <c r="I247" s="68">
        <f t="shared" si="16"/>
        <v>2.4883999999999999</v>
      </c>
      <c r="J247" s="68">
        <f t="shared" si="17"/>
        <v>2.5006249999999755</v>
      </c>
    </row>
    <row r="248" spans="7:10">
      <c r="G248">
        <v>1.2249999999999901</v>
      </c>
      <c r="H248" s="68">
        <f t="shared" si="15"/>
        <v>2.5006249999999755</v>
      </c>
      <c r="I248" s="68">
        <f t="shared" si="16"/>
        <v>2.5006249999999755</v>
      </c>
      <c r="J248" s="68">
        <f t="shared" si="17"/>
        <v>2.5129000000000001</v>
      </c>
    </row>
    <row r="249" spans="7:10">
      <c r="G249">
        <v>1.23</v>
      </c>
      <c r="H249" s="68">
        <f t="shared" si="15"/>
        <v>2.5129000000000001</v>
      </c>
      <c r="I249" s="68">
        <f t="shared" si="16"/>
        <v>2.5129000000000001</v>
      </c>
      <c r="J249" s="68">
        <f t="shared" si="17"/>
        <v>2.5252249999999759</v>
      </c>
    </row>
    <row r="250" spans="7:10">
      <c r="G250">
        <v>1.2349999999999901</v>
      </c>
      <c r="H250" s="68">
        <f t="shared" si="15"/>
        <v>2.5252249999999759</v>
      </c>
      <c r="I250" s="68">
        <f t="shared" si="16"/>
        <v>2.5252249999999759</v>
      </c>
      <c r="J250" s="68">
        <f t="shared" si="17"/>
        <v>2.5375999999999754</v>
      </c>
    </row>
    <row r="251" spans="7:10">
      <c r="G251">
        <v>1.23999999999999</v>
      </c>
      <c r="H251" s="68">
        <f t="shared" si="15"/>
        <v>2.5375999999999754</v>
      </c>
      <c r="I251" s="68">
        <f t="shared" si="16"/>
        <v>2.5375999999999754</v>
      </c>
      <c r="J251" s="68">
        <f t="shared" si="17"/>
        <v>2.5500249999999749</v>
      </c>
    </row>
    <row r="252" spans="7:10">
      <c r="G252">
        <v>1.2449999999999899</v>
      </c>
      <c r="H252" s="68">
        <f t="shared" si="15"/>
        <v>2.5500249999999749</v>
      </c>
      <c r="I252" s="68">
        <f t="shared" si="16"/>
        <v>2.5500249999999749</v>
      </c>
      <c r="J252" s="68">
        <f t="shared" si="17"/>
        <v>2.5625</v>
      </c>
    </row>
    <row r="253" spans="7:10">
      <c r="G253">
        <v>1.25</v>
      </c>
      <c r="H253" s="68">
        <f t="shared" si="15"/>
        <v>2.5625</v>
      </c>
      <c r="I253" s="68">
        <f t="shared" si="16"/>
        <v>2.5625</v>
      </c>
      <c r="J253" s="68">
        <f t="shared" si="17"/>
        <v>2.5750249999999997</v>
      </c>
    </row>
    <row r="254" spans="7:10">
      <c r="G254">
        <v>1.2549999999999999</v>
      </c>
      <c r="H254" s="68">
        <f t="shared" si="15"/>
        <v>2.5750249999999997</v>
      </c>
      <c r="I254" s="68">
        <f t="shared" si="16"/>
        <v>2.5750249999999997</v>
      </c>
      <c r="J254" s="68">
        <f t="shared" si="17"/>
        <v>2.5875999999999748</v>
      </c>
    </row>
    <row r="255" spans="7:10">
      <c r="G255">
        <v>1.25999999999999</v>
      </c>
      <c r="H255" s="68">
        <f t="shared" si="15"/>
        <v>2.5875999999999748</v>
      </c>
      <c r="I255" s="68">
        <f t="shared" si="16"/>
        <v>2.5875999999999748</v>
      </c>
      <c r="J255" s="68">
        <f t="shared" si="17"/>
        <v>2.6002249999999743</v>
      </c>
    </row>
    <row r="256" spans="7:10">
      <c r="G256">
        <v>1.2649999999999899</v>
      </c>
      <c r="H256" s="68">
        <f t="shared" si="15"/>
        <v>2.6002249999999743</v>
      </c>
      <c r="I256" s="68">
        <f t="shared" si="16"/>
        <v>2.6002249999999743</v>
      </c>
      <c r="J256" s="68">
        <f t="shared" si="17"/>
        <v>2.6128999999999749</v>
      </c>
    </row>
    <row r="257" spans="7:10">
      <c r="G257">
        <v>1.26999999999999</v>
      </c>
      <c r="H257" s="68">
        <f t="shared" si="15"/>
        <v>2.6128999999999749</v>
      </c>
      <c r="I257" s="68">
        <f t="shared" si="16"/>
        <v>2.6128999999999749</v>
      </c>
      <c r="J257" s="68">
        <f t="shared" si="17"/>
        <v>2.6256249999999746</v>
      </c>
    </row>
    <row r="258" spans="7:10">
      <c r="G258">
        <v>1.2749999999999899</v>
      </c>
      <c r="H258" s="68">
        <f t="shared" si="15"/>
        <v>2.6256249999999746</v>
      </c>
      <c r="I258" s="68">
        <f t="shared" si="16"/>
        <v>2.6256249999999746</v>
      </c>
      <c r="J258" s="68">
        <f t="shared" si="17"/>
        <v>2.6383999999999745</v>
      </c>
    </row>
    <row r="259" spans="7:10">
      <c r="G259">
        <v>1.27999999999999</v>
      </c>
      <c r="H259" s="68">
        <f t="shared" si="15"/>
        <v>2.6383999999999745</v>
      </c>
      <c r="I259" s="68">
        <f t="shared" si="16"/>
        <v>2.6383999999999745</v>
      </c>
      <c r="J259" s="68">
        <f t="shared" si="17"/>
        <v>2.6512249999999744</v>
      </c>
    </row>
    <row r="260" spans="7:10">
      <c r="G260">
        <v>1.2849999999999899</v>
      </c>
      <c r="H260" s="68">
        <f t="shared" si="15"/>
        <v>2.6512249999999744</v>
      </c>
      <c r="I260" s="68">
        <f t="shared" si="16"/>
        <v>2.6512249999999744</v>
      </c>
      <c r="J260" s="68">
        <f t="shared" si="17"/>
        <v>2.6640999999999746</v>
      </c>
    </row>
    <row r="261" spans="7:10">
      <c r="G261">
        <v>1.28999999999999</v>
      </c>
      <c r="H261" s="68">
        <f t="shared" ref="H261:H324" si="18">+G261^2+1</f>
        <v>2.6640999999999746</v>
      </c>
      <c r="I261" s="68">
        <f t="shared" ref="I261:I324" si="19">+G261^2+1</f>
        <v>2.6640999999999746</v>
      </c>
      <c r="J261" s="68">
        <f t="shared" ref="J261:J324" si="20">+G262^2+1</f>
        <v>2.6770249999999738</v>
      </c>
    </row>
    <row r="262" spans="7:10">
      <c r="G262">
        <v>1.2949999999999899</v>
      </c>
      <c r="H262" s="68">
        <f t="shared" si="18"/>
        <v>2.6770249999999738</v>
      </c>
      <c r="I262" s="68">
        <f t="shared" si="19"/>
        <v>2.6770249999999738</v>
      </c>
      <c r="J262" s="68">
        <f t="shared" si="20"/>
        <v>2.6899999999999742</v>
      </c>
    </row>
    <row r="263" spans="7:10">
      <c r="G263">
        <v>1.2999999999999901</v>
      </c>
      <c r="H263" s="68">
        <f t="shared" si="18"/>
        <v>2.6899999999999742</v>
      </c>
      <c r="I263" s="68">
        <f t="shared" si="19"/>
        <v>2.6899999999999742</v>
      </c>
      <c r="J263" s="68">
        <f t="shared" si="20"/>
        <v>2.7030249999999736</v>
      </c>
    </row>
    <row r="264" spans="7:10">
      <c r="G264">
        <v>1.3049999999999899</v>
      </c>
      <c r="H264" s="68">
        <f t="shared" si="18"/>
        <v>2.7030249999999736</v>
      </c>
      <c r="I264" s="68">
        <f t="shared" si="19"/>
        <v>2.7030249999999736</v>
      </c>
      <c r="J264" s="68">
        <f t="shared" si="20"/>
        <v>2.7160999999999742</v>
      </c>
    </row>
    <row r="265" spans="7:10">
      <c r="G265">
        <v>1.3099999999999901</v>
      </c>
      <c r="H265" s="68">
        <f t="shared" si="18"/>
        <v>2.7160999999999742</v>
      </c>
      <c r="I265" s="68">
        <f t="shared" si="19"/>
        <v>2.7160999999999742</v>
      </c>
      <c r="J265" s="68">
        <f t="shared" si="20"/>
        <v>2.7292249999999738</v>
      </c>
    </row>
    <row r="266" spans="7:10">
      <c r="G266">
        <v>1.31499999999999</v>
      </c>
      <c r="H266" s="68">
        <f t="shared" si="18"/>
        <v>2.7292249999999738</v>
      </c>
      <c r="I266" s="68">
        <f t="shared" si="19"/>
        <v>2.7292249999999738</v>
      </c>
      <c r="J266" s="68">
        <f t="shared" si="20"/>
        <v>2.7423999999999737</v>
      </c>
    </row>
    <row r="267" spans="7:10">
      <c r="G267">
        <v>1.3199999999999901</v>
      </c>
      <c r="H267" s="68">
        <f t="shared" si="18"/>
        <v>2.7423999999999737</v>
      </c>
      <c r="I267" s="68">
        <f t="shared" si="19"/>
        <v>2.7423999999999737</v>
      </c>
      <c r="J267" s="68">
        <f t="shared" si="20"/>
        <v>2.7556249999999736</v>
      </c>
    </row>
    <row r="268" spans="7:10">
      <c r="G268">
        <v>1.32499999999999</v>
      </c>
      <c r="H268" s="68">
        <f t="shared" si="18"/>
        <v>2.7556249999999736</v>
      </c>
      <c r="I268" s="68">
        <f t="shared" si="19"/>
        <v>2.7556249999999736</v>
      </c>
      <c r="J268" s="68">
        <f t="shared" si="20"/>
        <v>2.7688999999999737</v>
      </c>
    </row>
    <row r="269" spans="7:10">
      <c r="G269">
        <v>1.3299999999999901</v>
      </c>
      <c r="H269" s="68">
        <f t="shared" si="18"/>
        <v>2.7688999999999737</v>
      </c>
      <c r="I269" s="68">
        <f t="shared" si="19"/>
        <v>2.7688999999999737</v>
      </c>
      <c r="J269" s="68">
        <f t="shared" si="20"/>
        <v>2.7822249999999733</v>
      </c>
    </row>
    <row r="270" spans="7:10">
      <c r="G270">
        <v>1.33499999999999</v>
      </c>
      <c r="H270" s="68">
        <f t="shared" si="18"/>
        <v>2.7822249999999733</v>
      </c>
      <c r="I270" s="68">
        <f t="shared" si="19"/>
        <v>2.7822249999999733</v>
      </c>
      <c r="J270" s="68">
        <f t="shared" si="20"/>
        <v>2.7955999999999737</v>
      </c>
    </row>
    <row r="271" spans="7:10">
      <c r="G271">
        <v>1.3399999999999901</v>
      </c>
      <c r="H271" s="68">
        <f t="shared" si="18"/>
        <v>2.7955999999999737</v>
      </c>
      <c r="I271" s="68">
        <f t="shared" si="19"/>
        <v>2.7955999999999737</v>
      </c>
      <c r="J271" s="68">
        <f t="shared" si="20"/>
        <v>2.809024999999973</v>
      </c>
    </row>
    <row r="272" spans="7:10">
      <c r="G272">
        <v>1.34499999999999</v>
      </c>
      <c r="H272" s="68">
        <f t="shared" si="18"/>
        <v>2.809024999999973</v>
      </c>
      <c r="I272" s="68">
        <f t="shared" si="19"/>
        <v>2.809024999999973</v>
      </c>
      <c r="J272" s="68">
        <f t="shared" si="20"/>
        <v>2.8224999999999731</v>
      </c>
    </row>
    <row r="273" spans="7:10">
      <c r="G273">
        <v>1.3499999999999901</v>
      </c>
      <c r="H273" s="68">
        <f t="shared" si="18"/>
        <v>2.8224999999999731</v>
      </c>
      <c r="I273" s="68">
        <f t="shared" si="19"/>
        <v>2.8224999999999731</v>
      </c>
      <c r="J273" s="68">
        <f t="shared" si="20"/>
        <v>2.8360249999999727</v>
      </c>
    </row>
    <row r="274" spans="7:10">
      <c r="G274">
        <v>1.35499999999999</v>
      </c>
      <c r="H274" s="68">
        <f t="shared" si="18"/>
        <v>2.8360249999999727</v>
      </c>
      <c r="I274" s="68">
        <f t="shared" si="19"/>
        <v>2.8360249999999727</v>
      </c>
      <c r="J274" s="68">
        <f t="shared" si="20"/>
        <v>2.849599999999973</v>
      </c>
    </row>
    <row r="275" spans="7:10">
      <c r="G275">
        <v>1.3599999999999901</v>
      </c>
      <c r="H275" s="68">
        <f t="shared" si="18"/>
        <v>2.849599999999973</v>
      </c>
      <c r="I275" s="68">
        <f t="shared" si="19"/>
        <v>2.849599999999973</v>
      </c>
      <c r="J275" s="68">
        <f t="shared" si="20"/>
        <v>2.8632249999999724</v>
      </c>
    </row>
    <row r="276" spans="7:10">
      <c r="G276">
        <v>1.36499999999999</v>
      </c>
      <c r="H276" s="68">
        <f t="shared" si="18"/>
        <v>2.8632249999999724</v>
      </c>
      <c r="I276" s="68">
        <f t="shared" si="19"/>
        <v>2.8632249999999724</v>
      </c>
      <c r="J276" s="68">
        <f t="shared" si="20"/>
        <v>2.8768999999999725</v>
      </c>
    </row>
    <row r="277" spans="7:10">
      <c r="G277">
        <v>1.3699999999999899</v>
      </c>
      <c r="H277" s="68">
        <f t="shared" si="18"/>
        <v>2.8768999999999725</v>
      </c>
      <c r="I277" s="68">
        <f t="shared" si="19"/>
        <v>2.8768999999999725</v>
      </c>
      <c r="J277" s="68">
        <f t="shared" si="20"/>
        <v>2.8906249999999725</v>
      </c>
    </row>
    <row r="278" spans="7:10">
      <c r="G278">
        <v>1.37499999999999</v>
      </c>
      <c r="H278" s="68">
        <f t="shared" si="18"/>
        <v>2.8906249999999725</v>
      </c>
      <c r="I278" s="68">
        <f t="shared" si="19"/>
        <v>2.8906249999999725</v>
      </c>
      <c r="J278" s="68">
        <f t="shared" si="20"/>
        <v>2.9043999999999723</v>
      </c>
    </row>
    <row r="279" spans="7:10">
      <c r="G279">
        <v>1.3799999999999899</v>
      </c>
      <c r="H279" s="68">
        <f t="shared" si="18"/>
        <v>2.9043999999999723</v>
      </c>
      <c r="I279" s="68">
        <f t="shared" si="19"/>
        <v>2.9043999999999723</v>
      </c>
      <c r="J279" s="68">
        <f t="shared" si="20"/>
        <v>2.9182249999999721</v>
      </c>
    </row>
    <row r="280" spans="7:10">
      <c r="G280">
        <v>1.38499999999999</v>
      </c>
      <c r="H280" s="68">
        <f t="shared" si="18"/>
        <v>2.9182249999999721</v>
      </c>
      <c r="I280" s="68">
        <f t="shared" si="19"/>
        <v>2.9182249999999721</v>
      </c>
      <c r="J280" s="68">
        <f t="shared" si="20"/>
        <v>2.9320999999999717</v>
      </c>
    </row>
    <row r="281" spans="7:10">
      <c r="G281">
        <v>1.3899999999999899</v>
      </c>
      <c r="H281" s="68">
        <f t="shared" si="18"/>
        <v>2.9320999999999717</v>
      </c>
      <c r="I281" s="68">
        <f t="shared" si="19"/>
        <v>2.9320999999999717</v>
      </c>
      <c r="J281" s="68">
        <f t="shared" si="20"/>
        <v>2.9460249999999721</v>
      </c>
    </row>
    <row r="282" spans="7:10">
      <c r="G282">
        <v>1.39499999999999</v>
      </c>
      <c r="H282" s="68">
        <f t="shared" si="18"/>
        <v>2.9460249999999721</v>
      </c>
      <c r="I282" s="68">
        <f t="shared" si="19"/>
        <v>2.9460249999999721</v>
      </c>
      <c r="J282" s="68">
        <f t="shared" si="20"/>
        <v>2.9599999999999715</v>
      </c>
    </row>
    <row r="283" spans="7:10">
      <c r="G283">
        <v>1.3999999999999899</v>
      </c>
      <c r="H283" s="68">
        <f t="shared" si="18"/>
        <v>2.9599999999999715</v>
      </c>
      <c r="I283" s="68">
        <f t="shared" si="19"/>
        <v>2.9599999999999715</v>
      </c>
      <c r="J283" s="68">
        <f t="shared" si="20"/>
        <v>2.9740249999999717</v>
      </c>
    </row>
    <row r="284" spans="7:10">
      <c r="G284">
        <v>1.40499999999999</v>
      </c>
      <c r="H284" s="68">
        <f t="shared" si="18"/>
        <v>2.9740249999999717</v>
      </c>
      <c r="I284" s="68">
        <f t="shared" si="19"/>
        <v>2.9740249999999717</v>
      </c>
      <c r="J284" s="68">
        <f t="shared" si="20"/>
        <v>2.9880999999999718</v>
      </c>
    </row>
    <row r="285" spans="7:10">
      <c r="G285">
        <v>1.4099999999999899</v>
      </c>
      <c r="H285" s="68">
        <f t="shared" si="18"/>
        <v>2.9880999999999718</v>
      </c>
      <c r="I285" s="68">
        <f t="shared" si="19"/>
        <v>2.9880999999999718</v>
      </c>
      <c r="J285" s="68">
        <f t="shared" si="20"/>
        <v>3.0022249999999717</v>
      </c>
    </row>
    <row r="286" spans="7:10">
      <c r="G286">
        <v>1.41499999999999</v>
      </c>
      <c r="H286" s="68">
        <f t="shared" si="18"/>
        <v>3.0022249999999717</v>
      </c>
      <c r="I286" s="68">
        <f t="shared" si="19"/>
        <v>3.0022249999999717</v>
      </c>
      <c r="J286" s="68">
        <f t="shared" si="20"/>
        <v>3.0163999999999715</v>
      </c>
    </row>
    <row r="287" spans="7:10">
      <c r="G287">
        <v>1.4199999999999899</v>
      </c>
      <c r="H287" s="68">
        <f t="shared" si="18"/>
        <v>3.0163999999999715</v>
      </c>
      <c r="I287" s="68">
        <f t="shared" si="19"/>
        <v>3.0163999999999715</v>
      </c>
      <c r="J287" s="68">
        <f t="shared" si="20"/>
        <v>3.0306249999999717</v>
      </c>
    </row>
    <row r="288" spans="7:10">
      <c r="G288">
        <v>1.4249999999999901</v>
      </c>
      <c r="H288" s="68">
        <f t="shared" si="18"/>
        <v>3.0306249999999717</v>
      </c>
      <c r="I288" s="68">
        <f t="shared" si="19"/>
        <v>3.0306249999999717</v>
      </c>
      <c r="J288" s="68">
        <f t="shared" si="20"/>
        <v>3.0448999999999713</v>
      </c>
    </row>
    <row r="289" spans="7:10">
      <c r="G289">
        <v>1.4299999999999899</v>
      </c>
      <c r="H289" s="68">
        <f t="shared" si="18"/>
        <v>3.0448999999999713</v>
      </c>
      <c r="I289" s="68">
        <f t="shared" si="19"/>
        <v>3.0448999999999713</v>
      </c>
      <c r="J289" s="68">
        <f t="shared" si="20"/>
        <v>3.0592249999999717</v>
      </c>
    </row>
    <row r="290" spans="7:10">
      <c r="G290">
        <v>1.4349999999999901</v>
      </c>
      <c r="H290" s="68">
        <f t="shared" si="18"/>
        <v>3.0592249999999717</v>
      </c>
      <c r="I290" s="68">
        <f t="shared" si="19"/>
        <v>3.0592249999999717</v>
      </c>
      <c r="J290" s="68">
        <f t="shared" si="20"/>
        <v>3.073599999999971</v>
      </c>
    </row>
    <row r="291" spans="7:10">
      <c r="G291">
        <v>1.43999999999999</v>
      </c>
      <c r="H291" s="68">
        <f t="shared" si="18"/>
        <v>3.073599999999971</v>
      </c>
      <c r="I291" s="68">
        <f t="shared" si="19"/>
        <v>3.073599999999971</v>
      </c>
      <c r="J291" s="68">
        <f t="shared" si="20"/>
        <v>3.0880249999999712</v>
      </c>
    </row>
    <row r="292" spans="7:10">
      <c r="G292">
        <v>1.4449999999999901</v>
      </c>
      <c r="H292" s="68">
        <f t="shared" si="18"/>
        <v>3.0880249999999712</v>
      </c>
      <c r="I292" s="68">
        <f t="shared" si="19"/>
        <v>3.0880249999999712</v>
      </c>
      <c r="J292" s="68">
        <f t="shared" si="20"/>
        <v>3.1024999999999707</v>
      </c>
    </row>
    <row r="293" spans="7:10">
      <c r="G293">
        <v>1.44999999999999</v>
      </c>
      <c r="H293" s="68">
        <f t="shared" si="18"/>
        <v>3.1024999999999707</v>
      </c>
      <c r="I293" s="68">
        <f t="shared" si="19"/>
        <v>3.1024999999999707</v>
      </c>
      <c r="J293" s="68">
        <f t="shared" si="20"/>
        <v>3.1170249999999711</v>
      </c>
    </row>
    <row r="294" spans="7:10">
      <c r="G294">
        <v>1.4549999999999901</v>
      </c>
      <c r="H294" s="68">
        <f t="shared" si="18"/>
        <v>3.1170249999999711</v>
      </c>
      <c r="I294" s="68">
        <f t="shared" si="19"/>
        <v>3.1170249999999711</v>
      </c>
      <c r="J294" s="68">
        <f t="shared" si="20"/>
        <v>3.1315999999999709</v>
      </c>
    </row>
    <row r="295" spans="7:10">
      <c r="G295">
        <v>1.45999999999999</v>
      </c>
      <c r="H295" s="68">
        <f t="shared" si="18"/>
        <v>3.1315999999999709</v>
      </c>
      <c r="I295" s="68">
        <f t="shared" si="19"/>
        <v>3.1315999999999709</v>
      </c>
      <c r="J295" s="68">
        <f t="shared" si="20"/>
        <v>3.146224999999971</v>
      </c>
    </row>
    <row r="296" spans="7:10">
      <c r="G296">
        <v>1.4649999999999901</v>
      </c>
      <c r="H296" s="68">
        <f t="shared" si="18"/>
        <v>3.146224999999971</v>
      </c>
      <c r="I296" s="68">
        <f t="shared" si="19"/>
        <v>3.146224999999971</v>
      </c>
      <c r="J296" s="68">
        <f t="shared" si="20"/>
        <v>3.1608999999999705</v>
      </c>
    </row>
    <row r="297" spans="7:10">
      <c r="G297">
        <v>1.46999999999999</v>
      </c>
      <c r="H297" s="68">
        <f t="shared" si="18"/>
        <v>3.1608999999999705</v>
      </c>
      <c r="I297" s="68">
        <f t="shared" si="19"/>
        <v>3.1608999999999705</v>
      </c>
      <c r="J297" s="68">
        <f t="shared" si="20"/>
        <v>3.1756249999999708</v>
      </c>
    </row>
    <row r="298" spans="7:10">
      <c r="G298">
        <v>1.4749999999999901</v>
      </c>
      <c r="H298" s="68">
        <f t="shared" si="18"/>
        <v>3.1756249999999708</v>
      </c>
      <c r="I298" s="68">
        <f t="shared" si="19"/>
        <v>3.1756249999999708</v>
      </c>
      <c r="J298" s="68">
        <f t="shared" si="20"/>
        <v>3.1903999999999706</v>
      </c>
    </row>
    <row r="299" spans="7:10">
      <c r="G299">
        <v>1.47999999999999</v>
      </c>
      <c r="H299" s="68">
        <f t="shared" si="18"/>
        <v>3.1903999999999706</v>
      </c>
      <c r="I299" s="68">
        <f t="shared" si="19"/>
        <v>3.1903999999999706</v>
      </c>
      <c r="J299" s="68">
        <f t="shared" si="20"/>
        <v>3.2052249999999707</v>
      </c>
    </row>
    <row r="300" spans="7:10">
      <c r="G300">
        <v>1.4849999999999901</v>
      </c>
      <c r="H300" s="68">
        <f t="shared" si="18"/>
        <v>3.2052249999999707</v>
      </c>
      <c r="I300" s="68">
        <f t="shared" si="19"/>
        <v>3.2052249999999707</v>
      </c>
      <c r="J300" s="68">
        <f t="shared" si="20"/>
        <v>3.2200999999999702</v>
      </c>
    </row>
    <row r="301" spans="7:10">
      <c r="G301">
        <v>1.48999999999999</v>
      </c>
      <c r="H301" s="68">
        <f t="shared" si="18"/>
        <v>3.2200999999999702</v>
      </c>
      <c r="I301" s="68">
        <f t="shared" si="19"/>
        <v>3.2200999999999702</v>
      </c>
      <c r="J301" s="68">
        <f t="shared" si="20"/>
        <v>3.2350249999999696</v>
      </c>
    </row>
    <row r="302" spans="7:10">
      <c r="G302">
        <v>1.4949999999999899</v>
      </c>
      <c r="H302" s="68">
        <f t="shared" si="18"/>
        <v>3.2350249999999696</v>
      </c>
      <c r="I302" s="68">
        <f t="shared" si="19"/>
        <v>3.2350249999999696</v>
      </c>
      <c r="J302" s="68">
        <f t="shared" si="20"/>
        <v>3.2499999999999698</v>
      </c>
    </row>
    <row r="303" spans="7:10">
      <c r="G303">
        <v>1.49999999999999</v>
      </c>
      <c r="H303" s="68">
        <f t="shared" si="18"/>
        <v>3.2499999999999698</v>
      </c>
      <c r="I303" s="68">
        <f t="shared" si="19"/>
        <v>3.2499999999999698</v>
      </c>
      <c r="J303" s="68">
        <f t="shared" si="20"/>
        <v>3.2650249999999694</v>
      </c>
    </row>
    <row r="304" spans="7:10">
      <c r="G304">
        <v>1.5049999999999899</v>
      </c>
      <c r="H304" s="68">
        <f t="shared" si="18"/>
        <v>3.2650249999999694</v>
      </c>
      <c r="I304" s="68">
        <f t="shared" si="19"/>
        <v>3.2650249999999694</v>
      </c>
      <c r="J304" s="68">
        <f t="shared" si="20"/>
        <v>3.2800999999999698</v>
      </c>
    </row>
    <row r="305" spans="7:10">
      <c r="G305">
        <v>1.50999999999999</v>
      </c>
      <c r="H305" s="68">
        <f t="shared" si="18"/>
        <v>3.2800999999999698</v>
      </c>
      <c r="I305" s="68">
        <f t="shared" si="19"/>
        <v>3.2800999999999698</v>
      </c>
      <c r="J305" s="68">
        <f t="shared" si="20"/>
        <v>3.2952249999999692</v>
      </c>
    </row>
    <row r="306" spans="7:10">
      <c r="G306">
        <v>1.5149999999999899</v>
      </c>
      <c r="H306" s="68">
        <f t="shared" si="18"/>
        <v>3.2952249999999692</v>
      </c>
      <c r="I306" s="68">
        <f t="shared" si="19"/>
        <v>3.2952249999999692</v>
      </c>
      <c r="J306" s="68">
        <f t="shared" si="20"/>
        <v>3.3103999999999698</v>
      </c>
    </row>
    <row r="307" spans="7:10">
      <c r="G307">
        <v>1.51999999999999</v>
      </c>
      <c r="H307" s="68">
        <f t="shared" si="18"/>
        <v>3.3103999999999698</v>
      </c>
      <c r="I307" s="68">
        <f t="shared" si="19"/>
        <v>3.3103999999999698</v>
      </c>
      <c r="J307" s="68">
        <f t="shared" si="20"/>
        <v>3.3256249999999694</v>
      </c>
    </row>
    <row r="308" spans="7:10">
      <c r="G308">
        <v>1.5249999999999899</v>
      </c>
      <c r="H308" s="68">
        <f t="shared" si="18"/>
        <v>3.3256249999999694</v>
      </c>
      <c r="I308" s="68">
        <f t="shared" si="19"/>
        <v>3.3256249999999694</v>
      </c>
      <c r="J308" s="68">
        <f t="shared" si="20"/>
        <v>3.3408999999999693</v>
      </c>
    </row>
    <row r="309" spans="7:10">
      <c r="G309">
        <v>1.52999999999999</v>
      </c>
      <c r="H309" s="68">
        <f t="shared" si="18"/>
        <v>3.3408999999999693</v>
      </c>
      <c r="I309" s="68">
        <f t="shared" si="19"/>
        <v>3.3408999999999693</v>
      </c>
      <c r="J309" s="68">
        <f t="shared" si="20"/>
        <v>3.3562249999999691</v>
      </c>
    </row>
    <row r="310" spans="7:10">
      <c r="G310">
        <v>1.5349999999999899</v>
      </c>
      <c r="H310" s="68">
        <f t="shared" si="18"/>
        <v>3.3562249999999691</v>
      </c>
      <c r="I310" s="68">
        <f t="shared" si="19"/>
        <v>3.3562249999999691</v>
      </c>
      <c r="J310" s="68">
        <f t="shared" si="20"/>
        <v>3.3715999999999693</v>
      </c>
    </row>
    <row r="311" spans="7:10">
      <c r="G311">
        <v>1.53999999999999</v>
      </c>
      <c r="H311" s="68">
        <f t="shared" si="18"/>
        <v>3.3715999999999693</v>
      </c>
      <c r="I311" s="68">
        <f t="shared" si="19"/>
        <v>3.3715999999999693</v>
      </c>
      <c r="J311" s="68">
        <f t="shared" si="20"/>
        <v>3.3870249999999689</v>
      </c>
    </row>
    <row r="312" spans="7:10">
      <c r="G312">
        <v>1.5449999999999899</v>
      </c>
      <c r="H312" s="68">
        <f t="shared" si="18"/>
        <v>3.3870249999999689</v>
      </c>
      <c r="I312" s="68">
        <f t="shared" si="19"/>
        <v>3.3870249999999689</v>
      </c>
      <c r="J312" s="68">
        <f t="shared" si="20"/>
        <v>3.4024999999999692</v>
      </c>
    </row>
    <row r="313" spans="7:10">
      <c r="G313">
        <v>1.5499999999999901</v>
      </c>
      <c r="H313" s="68">
        <f t="shared" si="18"/>
        <v>3.4024999999999692</v>
      </c>
      <c r="I313" s="68">
        <f t="shared" si="19"/>
        <v>3.4024999999999692</v>
      </c>
      <c r="J313" s="68">
        <f t="shared" si="20"/>
        <v>3.4180249999999686</v>
      </c>
    </row>
    <row r="314" spans="7:10">
      <c r="G314">
        <v>1.5549999999999899</v>
      </c>
      <c r="H314" s="68">
        <f t="shared" si="18"/>
        <v>3.4180249999999686</v>
      </c>
      <c r="I314" s="68">
        <f t="shared" si="19"/>
        <v>3.4180249999999686</v>
      </c>
      <c r="J314" s="68">
        <f t="shared" si="20"/>
        <v>3.4335999999999691</v>
      </c>
    </row>
    <row r="315" spans="7:10">
      <c r="G315">
        <v>1.5599999999999901</v>
      </c>
      <c r="H315" s="68">
        <f t="shared" si="18"/>
        <v>3.4335999999999691</v>
      </c>
      <c r="I315" s="68">
        <f t="shared" si="19"/>
        <v>3.4335999999999691</v>
      </c>
      <c r="J315" s="68">
        <f t="shared" si="20"/>
        <v>3.4492249999999687</v>
      </c>
    </row>
    <row r="316" spans="7:10">
      <c r="G316">
        <v>1.56499999999999</v>
      </c>
      <c r="H316" s="68">
        <f t="shared" si="18"/>
        <v>3.4492249999999687</v>
      </c>
      <c r="I316" s="68">
        <f t="shared" si="19"/>
        <v>3.4492249999999687</v>
      </c>
      <c r="J316" s="68">
        <f t="shared" si="20"/>
        <v>3.464899999999969</v>
      </c>
    </row>
    <row r="317" spans="7:10">
      <c r="G317">
        <v>1.5699999999999901</v>
      </c>
      <c r="H317" s="68">
        <f t="shared" si="18"/>
        <v>3.464899999999969</v>
      </c>
      <c r="I317" s="68">
        <f t="shared" si="19"/>
        <v>3.464899999999969</v>
      </c>
      <c r="J317" s="68">
        <f t="shared" si="20"/>
        <v>3.4806249999999683</v>
      </c>
    </row>
    <row r="318" spans="7:10">
      <c r="G318">
        <v>1.57499999999999</v>
      </c>
      <c r="H318" s="68">
        <f t="shared" si="18"/>
        <v>3.4806249999999683</v>
      </c>
      <c r="I318" s="68">
        <f t="shared" si="19"/>
        <v>3.4806249999999683</v>
      </c>
      <c r="J318" s="68">
        <f t="shared" si="20"/>
        <v>3.4963999999999689</v>
      </c>
    </row>
    <row r="319" spans="7:10">
      <c r="G319">
        <v>1.5799999999999901</v>
      </c>
      <c r="H319" s="68">
        <f t="shared" si="18"/>
        <v>3.4963999999999689</v>
      </c>
      <c r="I319" s="68">
        <f t="shared" si="19"/>
        <v>3.4963999999999689</v>
      </c>
      <c r="J319" s="68">
        <f t="shared" si="20"/>
        <v>3.5122249999999684</v>
      </c>
    </row>
    <row r="320" spans="7:10">
      <c r="G320">
        <v>1.58499999999999</v>
      </c>
      <c r="H320" s="68">
        <f t="shared" si="18"/>
        <v>3.5122249999999684</v>
      </c>
      <c r="I320" s="68">
        <f t="shared" si="19"/>
        <v>3.5122249999999684</v>
      </c>
      <c r="J320" s="68">
        <f t="shared" si="20"/>
        <v>3.5280999999999683</v>
      </c>
    </row>
    <row r="321" spans="7:10">
      <c r="G321">
        <v>1.5899999999999901</v>
      </c>
      <c r="H321" s="68">
        <f t="shared" si="18"/>
        <v>3.5280999999999683</v>
      </c>
      <c r="I321" s="68">
        <f t="shared" si="19"/>
        <v>3.5280999999999683</v>
      </c>
      <c r="J321" s="68">
        <f t="shared" si="20"/>
        <v>3.544024999999968</v>
      </c>
    </row>
    <row r="322" spans="7:10">
      <c r="G322">
        <v>1.59499999999999</v>
      </c>
      <c r="H322" s="68">
        <f t="shared" si="18"/>
        <v>3.544024999999968</v>
      </c>
      <c r="I322" s="68">
        <f t="shared" si="19"/>
        <v>3.544024999999968</v>
      </c>
      <c r="J322" s="68">
        <f t="shared" si="20"/>
        <v>3.5599999999999685</v>
      </c>
    </row>
    <row r="323" spans="7:10">
      <c r="G323">
        <v>1.5999999999999901</v>
      </c>
      <c r="H323" s="68">
        <f t="shared" si="18"/>
        <v>3.5599999999999685</v>
      </c>
      <c r="I323" s="68">
        <f t="shared" si="19"/>
        <v>3.5599999999999685</v>
      </c>
      <c r="J323" s="68">
        <f t="shared" si="20"/>
        <v>3.576024999999968</v>
      </c>
    </row>
    <row r="324" spans="7:10">
      <c r="G324">
        <v>1.60499999999999</v>
      </c>
      <c r="H324" s="68">
        <f t="shared" si="18"/>
        <v>3.576024999999968</v>
      </c>
      <c r="I324" s="68">
        <f t="shared" si="19"/>
        <v>3.576024999999968</v>
      </c>
      <c r="J324" s="68">
        <f t="shared" si="20"/>
        <v>3.5920999999999683</v>
      </c>
    </row>
    <row r="325" spans="7:10">
      <c r="G325">
        <v>1.6099999999999901</v>
      </c>
      <c r="H325" s="68">
        <f t="shared" ref="H325:H388" si="21">+G325^2+1</f>
        <v>3.5920999999999683</v>
      </c>
      <c r="I325" s="68">
        <f t="shared" ref="I325:I388" si="22">+G325^2+1</f>
        <v>3.5920999999999683</v>
      </c>
      <c r="J325" s="68">
        <f t="shared" ref="J325:J388" si="23">+G326^2+1</f>
        <v>3.6082249999999676</v>
      </c>
    </row>
    <row r="326" spans="7:10">
      <c r="G326">
        <v>1.61499999999999</v>
      </c>
      <c r="H326" s="68">
        <f t="shared" si="21"/>
        <v>3.6082249999999676</v>
      </c>
      <c r="I326" s="68">
        <f t="shared" si="22"/>
        <v>3.6082249999999676</v>
      </c>
      <c r="J326" s="68">
        <f t="shared" si="23"/>
        <v>3.6243999999999672</v>
      </c>
    </row>
    <row r="327" spans="7:10">
      <c r="G327">
        <v>1.6199999999999899</v>
      </c>
      <c r="H327" s="68">
        <f t="shared" si="21"/>
        <v>3.6243999999999672</v>
      </c>
      <c r="I327" s="68">
        <f t="shared" si="22"/>
        <v>3.6243999999999672</v>
      </c>
      <c r="J327" s="68">
        <f t="shared" si="23"/>
        <v>3.6406249999999676</v>
      </c>
    </row>
    <row r="328" spans="7:10">
      <c r="G328">
        <v>1.62499999999999</v>
      </c>
      <c r="H328" s="68">
        <f t="shared" si="21"/>
        <v>3.6406249999999676</v>
      </c>
      <c r="I328" s="68">
        <f t="shared" si="22"/>
        <v>3.6406249999999676</v>
      </c>
      <c r="J328" s="68">
        <f t="shared" si="23"/>
        <v>3.656899999999967</v>
      </c>
    </row>
    <row r="329" spans="7:10">
      <c r="G329">
        <v>1.6299999999999899</v>
      </c>
      <c r="H329" s="68">
        <f t="shared" si="21"/>
        <v>3.656899999999967</v>
      </c>
      <c r="I329" s="68">
        <f t="shared" si="22"/>
        <v>3.656899999999967</v>
      </c>
      <c r="J329" s="68">
        <f t="shared" si="23"/>
        <v>3.6732249999999675</v>
      </c>
    </row>
    <row r="330" spans="7:10">
      <c r="G330">
        <v>1.63499999999999</v>
      </c>
      <c r="H330" s="68">
        <f t="shared" si="21"/>
        <v>3.6732249999999675</v>
      </c>
      <c r="I330" s="68">
        <f t="shared" si="22"/>
        <v>3.6732249999999675</v>
      </c>
      <c r="J330" s="68">
        <f t="shared" si="23"/>
        <v>3.6895999999999667</v>
      </c>
    </row>
    <row r="331" spans="7:10">
      <c r="G331">
        <v>1.6399999999999899</v>
      </c>
      <c r="H331" s="68">
        <f t="shared" si="21"/>
        <v>3.6895999999999667</v>
      </c>
      <c r="I331" s="68">
        <f t="shared" si="22"/>
        <v>3.6895999999999667</v>
      </c>
      <c r="J331" s="68">
        <f t="shared" si="23"/>
        <v>3.706024999999967</v>
      </c>
    </row>
    <row r="332" spans="7:10">
      <c r="G332">
        <v>1.64499999999999</v>
      </c>
      <c r="H332" s="68">
        <f t="shared" si="21"/>
        <v>3.706024999999967</v>
      </c>
      <c r="I332" s="68">
        <f t="shared" si="22"/>
        <v>3.706024999999967</v>
      </c>
      <c r="J332" s="68">
        <f t="shared" si="23"/>
        <v>3.7224999999999668</v>
      </c>
    </row>
    <row r="333" spans="7:10">
      <c r="G333">
        <v>1.6499999999999899</v>
      </c>
      <c r="H333" s="68">
        <f t="shared" si="21"/>
        <v>3.7224999999999668</v>
      </c>
      <c r="I333" s="68">
        <f t="shared" si="22"/>
        <v>3.7224999999999668</v>
      </c>
      <c r="J333" s="68">
        <f t="shared" si="23"/>
        <v>3.739024999999967</v>
      </c>
    </row>
    <row r="334" spans="7:10">
      <c r="G334">
        <v>1.65499999999999</v>
      </c>
      <c r="H334" s="68">
        <f t="shared" si="21"/>
        <v>3.739024999999967</v>
      </c>
      <c r="I334" s="68">
        <f t="shared" si="22"/>
        <v>3.739024999999967</v>
      </c>
      <c r="J334" s="68">
        <f t="shared" si="23"/>
        <v>3.7555999999999665</v>
      </c>
    </row>
    <row r="335" spans="7:10">
      <c r="G335">
        <v>1.6599999999999899</v>
      </c>
      <c r="H335" s="68">
        <f t="shared" si="21"/>
        <v>3.7555999999999665</v>
      </c>
      <c r="I335" s="68">
        <f t="shared" si="22"/>
        <v>3.7555999999999665</v>
      </c>
      <c r="J335" s="68">
        <f t="shared" si="23"/>
        <v>3.7722249999999669</v>
      </c>
    </row>
    <row r="336" spans="7:10">
      <c r="G336">
        <v>1.66499999999999</v>
      </c>
      <c r="H336" s="68">
        <f t="shared" si="21"/>
        <v>3.7722249999999669</v>
      </c>
      <c r="I336" s="68">
        <f t="shared" si="22"/>
        <v>3.7722249999999669</v>
      </c>
      <c r="J336" s="68">
        <f t="shared" si="23"/>
        <v>3.7888999999999662</v>
      </c>
    </row>
    <row r="337" spans="7:10">
      <c r="G337">
        <v>1.6699999999999899</v>
      </c>
      <c r="H337" s="68">
        <f t="shared" si="21"/>
        <v>3.7888999999999662</v>
      </c>
      <c r="I337" s="68">
        <f t="shared" si="22"/>
        <v>3.7888999999999662</v>
      </c>
      <c r="J337" s="68">
        <f t="shared" si="23"/>
        <v>3.8056249999999667</v>
      </c>
    </row>
    <row r="338" spans="7:10">
      <c r="G338">
        <v>1.6749999999999901</v>
      </c>
      <c r="H338" s="68">
        <f t="shared" si="21"/>
        <v>3.8056249999999667</v>
      </c>
      <c r="I338" s="68">
        <f t="shared" si="22"/>
        <v>3.8056249999999667</v>
      </c>
      <c r="J338" s="68">
        <f t="shared" si="23"/>
        <v>3.8223999999999663</v>
      </c>
    </row>
    <row r="339" spans="7:10">
      <c r="G339">
        <v>1.6799999999999899</v>
      </c>
      <c r="H339" s="68">
        <f t="shared" si="21"/>
        <v>3.8223999999999663</v>
      </c>
      <c r="I339" s="68">
        <f t="shared" si="22"/>
        <v>3.8223999999999663</v>
      </c>
      <c r="J339" s="68">
        <f t="shared" si="23"/>
        <v>3.8392249999999328</v>
      </c>
    </row>
    <row r="340" spans="7:10">
      <c r="G340">
        <v>1.6849999999999801</v>
      </c>
      <c r="H340" s="68">
        <f t="shared" si="21"/>
        <v>3.8392249999999328</v>
      </c>
      <c r="I340" s="68">
        <f t="shared" si="22"/>
        <v>3.8392249999999328</v>
      </c>
      <c r="J340" s="68">
        <f t="shared" si="23"/>
        <v>3.8560999999999321</v>
      </c>
    </row>
    <row r="341" spans="7:10">
      <c r="G341">
        <v>1.68999999999998</v>
      </c>
      <c r="H341" s="68">
        <f t="shared" si="21"/>
        <v>3.8560999999999321</v>
      </c>
      <c r="I341" s="68">
        <f t="shared" si="22"/>
        <v>3.8560999999999321</v>
      </c>
      <c r="J341" s="68">
        <f t="shared" si="23"/>
        <v>3.8730249999999327</v>
      </c>
    </row>
    <row r="342" spans="7:10">
      <c r="G342">
        <v>1.6949999999999801</v>
      </c>
      <c r="H342" s="68">
        <f t="shared" si="21"/>
        <v>3.8730249999999327</v>
      </c>
      <c r="I342" s="68">
        <f t="shared" si="22"/>
        <v>3.8730249999999327</v>
      </c>
      <c r="J342" s="68">
        <f t="shared" si="23"/>
        <v>3.8899999999999659</v>
      </c>
    </row>
    <row r="343" spans="7:10">
      <c r="G343">
        <v>1.69999999999999</v>
      </c>
      <c r="H343" s="68">
        <f t="shared" si="21"/>
        <v>3.8899999999999659</v>
      </c>
      <c r="I343" s="68">
        <f t="shared" si="22"/>
        <v>3.8899999999999659</v>
      </c>
      <c r="J343" s="68">
        <f t="shared" si="23"/>
        <v>3.907024999999932</v>
      </c>
    </row>
    <row r="344" spans="7:10">
      <c r="G344">
        <v>1.7049999999999801</v>
      </c>
      <c r="H344" s="68">
        <f t="shared" si="21"/>
        <v>3.907024999999932</v>
      </c>
      <c r="I344" s="68">
        <f t="shared" si="22"/>
        <v>3.907024999999932</v>
      </c>
      <c r="J344" s="68">
        <f t="shared" si="23"/>
        <v>3.9240999999999318</v>
      </c>
    </row>
    <row r="345" spans="7:10">
      <c r="G345">
        <v>1.70999999999998</v>
      </c>
      <c r="H345" s="68">
        <f t="shared" si="21"/>
        <v>3.9240999999999318</v>
      </c>
      <c r="I345" s="68">
        <f t="shared" si="22"/>
        <v>3.9240999999999318</v>
      </c>
      <c r="J345" s="68">
        <f t="shared" si="23"/>
        <v>3.9412249999999318</v>
      </c>
    </row>
    <row r="346" spans="7:10">
      <c r="G346">
        <v>1.7149999999999801</v>
      </c>
      <c r="H346" s="68">
        <f t="shared" si="21"/>
        <v>3.9412249999999318</v>
      </c>
      <c r="I346" s="68">
        <f t="shared" si="22"/>
        <v>3.9412249999999318</v>
      </c>
      <c r="J346" s="68">
        <f t="shared" si="23"/>
        <v>3.9583999999999655</v>
      </c>
    </row>
    <row r="347" spans="7:10">
      <c r="G347">
        <v>1.71999999999999</v>
      </c>
      <c r="H347" s="68">
        <f t="shared" si="21"/>
        <v>3.9583999999999655</v>
      </c>
      <c r="I347" s="68">
        <f t="shared" si="22"/>
        <v>3.9583999999999655</v>
      </c>
      <c r="J347" s="68">
        <f t="shared" si="23"/>
        <v>3.9756249999999316</v>
      </c>
    </row>
    <row r="348" spans="7:10">
      <c r="G348">
        <v>1.7249999999999801</v>
      </c>
      <c r="H348" s="68">
        <f t="shared" si="21"/>
        <v>3.9756249999999316</v>
      </c>
      <c r="I348" s="68">
        <f t="shared" si="22"/>
        <v>3.9756249999999316</v>
      </c>
      <c r="J348" s="68">
        <f t="shared" si="23"/>
        <v>3.9928999999999308</v>
      </c>
    </row>
    <row r="349" spans="7:10">
      <c r="G349">
        <v>1.72999999999998</v>
      </c>
      <c r="H349" s="68">
        <f t="shared" si="21"/>
        <v>3.9928999999999308</v>
      </c>
      <c r="I349" s="68">
        <f t="shared" si="22"/>
        <v>3.9928999999999308</v>
      </c>
      <c r="J349" s="68">
        <f t="shared" si="23"/>
        <v>4.0102249999999309</v>
      </c>
    </row>
    <row r="350" spans="7:10">
      <c r="G350">
        <v>1.7349999999999799</v>
      </c>
      <c r="H350" s="68">
        <f t="shared" si="21"/>
        <v>4.0102249999999309</v>
      </c>
      <c r="I350" s="68">
        <f t="shared" si="22"/>
        <v>4.0102249999999309</v>
      </c>
      <c r="J350" s="68">
        <f t="shared" si="23"/>
        <v>4.0275999999999303</v>
      </c>
    </row>
    <row r="351" spans="7:10">
      <c r="G351">
        <v>1.73999999999998</v>
      </c>
      <c r="H351" s="68">
        <f t="shared" si="21"/>
        <v>4.0275999999999303</v>
      </c>
      <c r="I351" s="68">
        <f t="shared" si="22"/>
        <v>4.0275999999999303</v>
      </c>
      <c r="J351" s="68">
        <f t="shared" si="23"/>
        <v>4.0450249999999297</v>
      </c>
    </row>
    <row r="352" spans="7:10">
      <c r="G352">
        <v>1.7449999999999799</v>
      </c>
      <c r="H352" s="68">
        <f t="shared" si="21"/>
        <v>4.0450249999999297</v>
      </c>
      <c r="I352" s="68">
        <f t="shared" si="22"/>
        <v>4.0450249999999297</v>
      </c>
      <c r="J352" s="68">
        <f t="shared" si="23"/>
        <v>4.0624999999999298</v>
      </c>
    </row>
    <row r="353" spans="7:10">
      <c r="G353">
        <v>1.74999999999998</v>
      </c>
      <c r="H353" s="68">
        <f t="shared" si="21"/>
        <v>4.0624999999999298</v>
      </c>
      <c r="I353" s="68">
        <f t="shared" si="22"/>
        <v>4.0624999999999298</v>
      </c>
      <c r="J353" s="68">
        <f t="shared" si="23"/>
        <v>4.0800249999999298</v>
      </c>
    </row>
    <row r="354" spans="7:10">
      <c r="G354">
        <v>1.7549999999999799</v>
      </c>
      <c r="H354" s="68">
        <f t="shared" si="21"/>
        <v>4.0800249999999298</v>
      </c>
      <c r="I354" s="68">
        <f t="shared" si="22"/>
        <v>4.0800249999999298</v>
      </c>
      <c r="J354" s="68">
        <f t="shared" si="23"/>
        <v>4.0975999999999297</v>
      </c>
    </row>
    <row r="355" spans="7:10">
      <c r="G355">
        <v>1.75999999999998</v>
      </c>
      <c r="H355" s="68">
        <f t="shared" si="21"/>
        <v>4.0975999999999297</v>
      </c>
      <c r="I355" s="68">
        <f t="shared" si="22"/>
        <v>4.0975999999999297</v>
      </c>
      <c r="J355" s="68">
        <f t="shared" si="23"/>
        <v>4.1152249999999295</v>
      </c>
    </row>
    <row r="356" spans="7:10">
      <c r="G356">
        <v>1.7649999999999799</v>
      </c>
      <c r="H356" s="68">
        <f t="shared" si="21"/>
        <v>4.1152249999999295</v>
      </c>
      <c r="I356" s="68">
        <f t="shared" si="22"/>
        <v>4.1152249999999295</v>
      </c>
      <c r="J356" s="68">
        <f t="shared" si="23"/>
        <v>4.1328999999999292</v>
      </c>
    </row>
    <row r="357" spans="7:10">
      <c r="G357">
        <v>1.76999999999998</v>
      </c>
      <c r="H357" s="68">
        <f t="shared" si="21"/>
        <v>4.1328999999999292</v>
      </c>
      <c r="I357" s="68">
        <f t="shared" si="22"/>
        <v>4.1328999999999292</v>
      </c>
      <c r="J357" s="68">
        <f t="shared" si="23"/>
        <v>4.1506249999999287</v>
      </c>
    </row>
    <row r="358" spans="7:10">
      <c r="G358">
        <v>1.7749999999999799</v>
      </c>
      <c r="H358" s="68">
        <f t="shared" si="21"/>
        <v>4.1506249999999287</v>
      </c>
      <c r="I358" s="68">
        <f t="shared" si="22"/>
        <v>4.1506249999999287</v>
      </c>
      <c r="J358" s="68">
        <f t="shared" si="23"/>
        <v>4.1683999999999291</v>
      </c>
    </row>
    <row r="359" spans="7:10">
      <c r="G359">
        <v>1.77999999999998</v>
      </c>
      <c r="H359" s="68">
        <f t="shared" si="21"/>
        <v>4.1683999999999291</v>
      </c>
      <c r="I359" s="68">
        <f t="shared" si="22"/>
        <v>4.1683999999999291</v>
      </c>
      <c r="J359" s="68">
        <f t="shared" si="23"/>
        <v>4.1862249999999284</v>
      </c>
    </row>
    <row r="360" spans="7:10">
      <c r="G360">
        <v>1.7849999999999799</v>
      </c>
      <c r="H360" s="68">
        <f t="shared" si="21"/>
        <v>4.1862249999999284</v>
      </c>
      <c r="I360" s="68">
        <f t="shared" si="22"/>
        <v>4.1862249999999284</v>
      </c>
      <c r="J360" s="68">
        <f t="shared" si="23"/>
        <v>4.2040999999999284</v>
      </c>
    </row>
    <row r="361" spans="7:10">
      <c r="G361">
        <v>1.7899999999999801</v>
      </c>
      <c r="H361" s="68">
        <f t="shared" si="21"/>
        <v>4.2040999999999284</v>
      </c>
      <c r="I361" s="68">
        <f t="shared" si="22"/>
        <v>4.2040999999999284</v>
      </c>
      <c r="J361" s="68">
        <f t="shared" si="23"/>
        <v>4.2220249999999275</v>
      </c>
    </row>
    <row r="362" spans="7:10">
      <c r="G362">
        <v>1.7949999999999799</v>
      </c>
      <c r="H362" s="68">
        <f t="shared" si="21"/>
        <v>4.2220249999999275</v>
      </c>
      <c r="I362" s="68">
        <f t="shared" si="22"/>
        <v>4.2220249999999275</v>
      </c>
      <c r="J362" s="68">
        <f t="shared" si="23"/>
        <v>4.2399999999999283</v>
      </c>
    </row>
    <row r="363" spans="7:10">
      <c r="G363">
        <v>1.7999999999999801</v>
      </c>
      <c r="H363" s="68">
        <f t="shared" si="21"/>
        <v>4.2399999999999283</v>
      </c>
      <c r="I363" s="68">
        <f t="shared" si="22"/>
        <v>4.2399999999999283</v>
      </c>
      <c r="J363" s="68">
        <f t="shared" si="23"/>
        <v>4.2580249999999271</v>
      </c>
    </row>
    <row r="364" spans="7:10">
      <c r="G364">
        <v>1.80499999999998</v>
      </c>
      <c r="H364" s="68">
        <f t="shared" si="21"/>
        <v>4.2580249999999271</v>
      </c>
      <c r="I364" s="68">
        <f t="shared" si="22"/>
        <v>4.2580249999999271</v>
      </c>
      <c r="J364" s="68">
        <f t="shared" si="23"/>
        <v>4.2760999999999285</v>
      </c>
    </row>
    <row r="365" spans="7:10">
      <c r="G365">
        <v>1.8099999999999801</v>
      </c>
      <c r="H365" s="68">
        <f t="shared" si="21"/>
        <v>4.2760999999999285</v>
      </c>
      <c r="I365" s="68">
        <f t="shared" si="22"/>
        <v>4.2760999999999285</v>
      </c>
      <c r="J365" s="68">
        <f t="shared" si="23"/>
        <v>4.2942249999999271</v>
      </c>
    </row>
    <row r="366" spans="7:10">
      <c r="G366">
        <v>1.81499999999998</v>
      </c>
      <c r="H366" s="68">
        <f t="shared" si="21"/>
        <v>4.2942249999999271</v>
      </c>
      <c r="I366" s="68">
        <f t="shared" si="22"/>
        <v>4.2942249999999271</v>
      </c>
      <c r="J366" s="68">
        <f t="shared" si="23"/>
        <v>4.3123999999999274</v>
      </c>
    </row>
    <row r="367" spans="7:10">
      <c r="G367">
        <v>1.8199999999999801</v>
      </c>
      <c r="H367" s="68">
        <f t="shared" si="21"/>
        <v>4.3123999999999274</v>
      </c>
      <c r="I367" s="68">
        <f t="shared" si="22"/>
        <v>4.3123999999999274</v>
      </c>
      <c r="J367" s="68">
        <f t="shared" si="23"/>
        <v>4.3306249999999267</v>
      </c>
    </row>
    <row r="368" spans="7:10">
      <c r="G368">
        <v>1.82499999999998</v>
      </c>
      <c r="H368" s="68">
        <f t="shared" si="21"/>
        <v>4.3306249999999267</v>
      </c>
      <c r="I368" s="68">
        <f t="shared" si="22"/>
        <v>4.3306249999999267</v>
      </c>
      <c r="J368" s="68">
        <f t="shared" si="23"/>
        <v>4.3488999999999276</v>
      </c>
    </row>
    <row r="369" spans="7:10">
      <c r="G369">
        <v>1.8299999999999801</v>
      </c>
      <c r="H369" s="68">
        <f t="shared" si="21"/>
        <v>4.3488999999999276</v>
      </c>
      <c r="I369" s="68">
        <f t="shared" si="22"/>
        <v>4.3488999999999276</v>
      </c>
      <c r="J369" s="68">
        <f t="shared" si="23"/>
        <v>4.3672249999999266</v>
      </c>
    </row>
    <row r="370" spans="7:10">
      <c r="G370">
        <v>1.83499999999998</v>
      </c>
      <c r="H370" s="68">
        <f t="shared" si="21"/>
        <v>4.3672249999999266</v>
      </c>
      <c r="I370" s="68">
        <f t="shared" si="22"/>
        <v>4.3672249999999266</v>
      </c>
      <c r="J370" s="68">
        <f t="shared" si="23"/>
        <v>4.3855999999999273</v>
      </c>
    </row>
    <row r="371" spans="7:10">
      <c r="G371">
        <v>1.8399999999999801</v>
      </c>
      <c r="H371" s="68">
        <f t="shared" si="21"/>
        <v>4.3855999999999273</v>
      </c>
      <c r="I371" s="68">
        <f t="shared" si="22"/>
        <v>4.3855999999999273</v>
      </c>
      <c r="J371" s="68">
        <f t="shared" si="23"/>
        <v>4.4040249999999261</v>
      </c>
    </row>
    <row r="372" spans="7:10">
      <c r="G372">
        <v>1.84499999999998</v>
      </c>
      <c r="H372" s="68">
        <f t="shared" si="21"/>
        <v>4.4040249999999261</v>
      </c>
      <c r="I372" s="68">
        <f t="shared" si="22"/>
        <v>4.4040249999999261</v>
      </c>
      <c r="J372" s="68">
        <f t="shared" si="23"/>
        <v>4.4224999999999266</v>
      </c>
    </row>
    <row r="373" spans="7:10">
      <c r="G373">
        <v>1.8499999999999801</v>
      </c>
      <c r="H373" s="68">
        <f t="shared" si="21"/>
        <v>4.4224999999999266</v>
      </c>
      <c r="I373" s="68">
        <f t="shared" si="22"/>
        <v>4.4224999999999266</v>
      </c>
      <c r="J373" s="68">
        <f t="shared" si="23"/>
        <v>4.4410249999999252</v>
      </c>
    </row>
    <row r="374" spans="7:10">
      <c r="G374">
        <v>1.85499999999998</v>
      </c>
      <c r="H374" s="68">
        <f t="shared" si="21"/>
        <v>4.4410249999999252</v>
      </c>
      <c r="I374" s="68">
        <f t="shared" si="22"/>
        <v>4.4410249999999252</v>
      </c>
      <c r="J374" s="68">
        <f t="shared" si="23"/>
        <v>4.4595999999999254</v>
      </c>
    </row>
    <row r="375" spans="7:10">
      <c r="G375">
        <v>1.8599999999999799</v>
      </c>
      <c r="H375" s="68">
        <f t="shared" si="21"/>
        <v>4.4595999999999254</v>
      </c>
      <c r="I375" s="68">
        <f t="shared" si="22"/>
        <v>4.4595999999999254</v>
      </c>
      <c r="J375" s="68">
        <f t="shared" si="23"/>
        <v>4.4782249999999255</v>
      </c>
    </row>
    <row r="376" spans="7:10">
      <c r="G376">
        <v>1.86499999999998</v>
      </c>
      <c r="H376" s="68">
        <f t="shared" si="21"/>
        <v>4.4782249999999255</v>
      </c>
      <c r="I376" s="68">
        <f t="shared" si="22"/>
        <v>4.4782249999999255</v>
      </c>
      <c r="J376" s="68">
        <f t="shared" si="23"/>
        <v>4.4968999999999246</v>
      </c>
    </row>
    <row r="377" spans="7:10">
      <c r="G377">
        <v>1.8699999999999799</v>
      </c>
      <c r="H377" s="68">
        <f t="shared" si="21"/>
        <v>4.4968999999999246</v>
      </c>
      <c r="I377" s="68">
        <f t="shared" si="22"/>
        <v>4.4968999999999246</v>
      </c>
      <c r="J377" s="68">
        <f t="shared" si="23"/>
        <v>4.5156249999999254</v>
      </c>
    </row>
    <row r="378" spans="7:10">
      <c r="G378">
        <v>1.87499999999998</v>
      </c>
      <c r="H378" s="68">
        <f t="shared" si="21"/>
        <v>4.5156249999999254</v>
      </c>
      <c r="I378" s="68">
        <f t="shared" si="22"/>
        <v>4.5156249999999254</v>
      </c>
      <c r="J378" s="68">
        <f t="shared" si="23"/>
        <v>4.5343999999999243</v>
      </c>
    </row>
    <row r="379" spans="7:10">
      <c r="G379">
        <v>1.8799999999999799</v>
      </c>
      <c r="H379" s="68">
        <f t="shared" si="21"/>
        <v>4.5343999999999243</v>
      </c>
      <c r="I379" s="68">
        <f t="shared" si="22"/>
        <v>4.5343999999999243</v>
      </c>
      <c r="J379" s="68">
        <f t="shared" si="23"/>
        <v>4.5532249999999248</v>
      </c>
    </row>
    <row r="380" spans="7:10">
      <c r="G380">
        <v>1.88499999999998</v>
      </c>
      <c r="H380" s="68">
        <f t="shared" si="21"/>
        <v>4.5532249999999248</v>
      </c>
      <c r="I380" s="68">
        <f t="shared" si="22"/>
        <v>4.5532249999999248</v>
      </c>
      <c r="J380" s="68">
        <f t="shared" si="23"/>
        <v>4.5720999999999243</v>
      </c>
    </row>
    <row r="381" spans="7:10">
      <c r="G381">
        <v>1.8899999999999799</v>
      </c>
      <c r="H381" s="68">
        <f t="shared" si="21"/>
        <v>4.5720999999999243</v>
      </c>
      <c r="I381" s="68">
        <f t="shared" si="22"/>
        <v>4.5720999999999243</v>
      </c>
      <c r="J381" s="68">
        <f t="shared" si="23"/>
        <v>4.5910249999999238</v>
      </c>
    </row>
    <row r="382" spans="7:10">
      <c r="G382">
        <v>1.89499999999998</v>
      </c>
      <c r="H382" s="68">
        <f t="shared" si="21"/>
        <v>4.5910249999999238</v>
      </c>
      <c r="I382" s="68">
        <f t="shared" si="22"/>
        <v>4.5910249999999238</v>
      </c>
      <c r="J382" s="68">
        <f t="shared" si="23"/>
        <v>4.6099999999999239</v>
      </c>
    </row>
    <row r="383" spans="7:10">
      <c r="G383">
        <v>1.8999999999999799</v>
      </c>
      <c r="H383" s="68">
        <f t="shared" si="21"/>
        <v>4.6099999999999239</v>
      </c>
      <c r="I383" s="68">
        <f t="shared" si="22"/>
        <v>4.6099999999999239</v>
      </c>
      <c r="J383" s="68">
        <f t="shared" si="23"/>
        <v>4.629024999999924</v>
      </c>
    </row>
    <row r="384" spans="7:10">
      <c r="G384">
        <v>1.90499999999998</v>
      </c>
      <c r="H384" s="68">
        <f t="shared" si="21"/>
        <v>4.629024999999924</v>
      </c>
      <c r="I384" s="68">
        <f t="shared" si="22"/>
        <v>4.629024999999924</v>
      </c>
      <c r="J384" s="68">
        <f t="shared" si="23"/>
        <v>4.6480999999999231</v>
      </c>
    </row>
    <row r="385" spans="7:10">
      <c r="G385">
        <v>1.9099999999999799</v>
      </c>
      <c r="H385" s="68">
        <f t="shared" si="21"/>
        <v>4.6480999999999231</v>
      </c>
      <c r="I385" s="68">
        <f t="shared" si="22"/>
        <v>4.6480999999999231</v>
      </c>
      <c r="J385" s="68">
        <f t="shared" si="23"/>
        <v>4.6672249999999238</v>
      </c>
    </row>
    <row r="386" spans="7:10">
      <c r="G386">
        <v>1.9149999999999801</v>
      </c>
      <c r="H386" s="68">
        <f t="shared" si="21"/>
        <v>4.6672249999999238</v>
      </c>
      <c r="I386" s="68">
        <f t="shared" si="22"/>
        <v>4.6672249999999238</v>
      </c>
      <c r="J386" s="68">
        <f t="shared" si="23"/>
        <v>4.6863999999999226</v>
      </c>
    </row>
    <row r="387" spans="7:10">
      <c r="G387">
        <v>1.9199999999999799</v>
      </c>
      <c r="H387" s="68">
        <f t="shared" si="21"/>
        <v>4.6863999999999226</v>
      </c>
      <c r="I387" s="68">
        <f t="shared" si="22"/>
        <v>4.6863999999999226</v>
      </c>
      <c r="J387" s="68">
        <f t="shared" si="23"/>
        <v>4.7056249999999231</v>
      </c>
    </row>
    <row r="388" spans="7:10">
      <c r="G388">
        <v>1.9249999999999801</v>
      </c>
      <c r="H388" s="68">
        <f t="shared" si="21"/>
        <v>4.7056249999999231</v>
      </c>
      <c r="I388" s="68">
        <f t="shared" si="22"/>
        <v>4.7056249999999231</v>
      </c>
      <c r="J388" s="68">
        <f t="shared" si="23"/>
        <v>4.7248999999999226</v>
      </c>
    </row>
    <row r="389" spans="7:10">
      <c r="G389">
        <v>1.92999999999998</v>
      </c>
      <c r="H389" s="68">
        <f t="shared" ref="H389:H403" si="24">+G389^2+1</f>
        <v>4.7248999999999226</v>
      </c>
      <c r="I389" s="68">
        <f t="shared" ref="I389:I403" si="25">+G389^2+1</f>
        <v>4.7248999999999226</v>
      </c>
      <c r="J389" s="68">
        <f t="shared" ref="J389:J403" si="26">+G390^2+1</f>
        <v>4.7442249999999229</v>
      </c>
    </row>
    <row r="390" spans="7:10">
      <c r="G390">
        <v>1.9349999999999801</v>
      </c>
      <c r="H390" s="68">
        <f t="shared" si="24"/>
        <v>4.7442249999999229</v>
      </c>
      <c r="I390" s="68">
        <f t="shared" si="25"/>
        <v>4.7442249999999229</v>
      </c>
      <c r="J390" s="68">
        <f t="shared" si="26"/>
        <v>4.7635999999999221</v>
      </c>
    </row>
    <row r="391" spans="7:10">
      <c r="G391">
        <v>1.93999999999998</v>
      </c>
      <c r="H391" s="68">
        <f t="shared" si="24"/>
        <v>4.7635999999999221</v>
      </c>
      <c r="I391" s="68">
        <f t="shared" si="25"/>
        <v>4.7635999999999221</v>
      </c>
      <c r="J391" s="68">
        <f t="shared" si="26"/>
        <v>4.7830249999999221</v>
      </c>
    </row>
    <row r="392" spans="7:10">
      <c r="G392">
        <v>1.9449999999999801</v>
      </c>
      <c r="H392" s="68">
        <f t="shared" si="24"/>
        <v>4.7830249999999221</v>
      </c>
      <c r="I392" s="68">
        <f t="shared" si="25"/>
        <v>4.7830249999999221</v>
      </c>
      <c r="J392" s="68">
        <f t="shared" si="26"/>
        <v>4.8024999999999221</v>
      </c>
    </row>
    <row r="393" spans="7:10">
      <c r="G393">
        <v>1.94999999999998</v>
      </c>
      <c r="H393" s="68">
        <f t="shared" si="24"/>
        <v>4.8024999999999221</v>
      </c>
      <c r="I393" s="68">
        <f t="shared" si="25"/>
        <v>4.8024999999999221</v>
      </c>
      <c r="J393" s="68">
        <f t="shared" si="26"/>
        <v>4.8220249999999218</v>
      </c>
    </row>
    <row r="394" spans="7:10">
      <c r="G394">
        <v>1.9549999999999801</v>
      </c>
      <c r="H394" s="68">
        <f t="shared" si="24"/>
        <v>4.8220249999999218</v>
      </c>
      <c r="I394" s="68">
        <f t="shared" si="25"/>
        <v>4.8220249999999218</v>
      </c>
      <c r="J394" s="68">
        <f t="shared" si="26"/>
        <v>4.8415999999999215</v>
      </c>
    </row>
    <row r="395" spans="7:10">
      <c r="G395">
        <v>1.95999999999998</v>
      </c>
      <c r="H395" s="68">
        <f t="shared" si="24"/>
        <v>4.8415999999999215</v>
      </c>
      <c r="I395" s="68">
        <f t="shared" si="25"/>
        <v>4.8415999999999215</v>
      </c>
      <c r="J395" s="68">
        <f t="shared" si="26"/>
        <v>4.861224999999922</v>
      </c>
    </row>
    <row r="396" spans="7:10">
      <c r="G396">
        <v>1.9649999999999801</v>
      </c>
      <c r="H396" s="68">
        <f t="shared" si="24"/>
        <v>4.861224999999922</v>
      </c>
      <c r="I396" s="68">
        <f t="shared" si="25"/>
        <v>4.861224999999922</v>
      </c>
      <c r="J396" s="68">
        <f t="shared" si="26"/>
        <v>4.8808999999999205</v>
      </c>
    </row>
    <row r="397" spans="7:10">
      <c r="G397">
        <v>1.96999999999998</v>
      </c>
      <c r="H397" s="68">
        <f t="shared" si="24"/>
        <v>4.8808999999999205</v>
      </c>
      <c r="I397" s="68">
        <f t="shared" si="25"/>
        <v>4.8808999999999205</v>
      </c>
      <c r="J397" s="68">
        <f t="shared" si="26"/>
        <v>4.9006249999999216</v>
      </c>
    </row>
    <row r="398" spans="7:10">
      <c r="G398">
        <v>1.9749999999999801</v>
      </c>
      <c r="H398" s="68">
        <f t="shared" si="24"/>
        <v>4.9006249999999216</v>
      </c>
      <c r="I398" s="68">
        <f t="shared" si="25"/>
        <v>4.9006249999999216</v>
      </c>
      <c r="J398" s="68">
        <f t="shared" si="26"/>
        <v>4.9203999999999208</v>
      </c>
    </row>
    <row r="399" spans="7:10">
      <c r="G399">
        <v>1.97999999999998</v>
      </c>
      <c r="H399" s="68">
        <f t="shared" si="24"/>
        <v>4.9203999999999208</v>
      </c>
      <c r="I399" s="68">
        <f t="shared" si="25"/>
        <v>4.9203999999999208</v>
      </c>
      <c r="J399" s="68">
        <f t="shared" si="26"/>
        <v>4.9402249999999199</v>
      </c>
    </row>
    <row r="400" spans="7:10">
      <c r="G400">
        <v>1.9849999999999799</v>
      </c>
      <c r="H400" s="68">
        <f t="shared" si="24"/>
        <v>4.9402249999999199</v>
      </c>
      <c r="I400" s="68">
        <f t="shared" si="25"/>
        <v>4.9402249999999199</v>
      </c>
      <c r="J400" s="68">
        <f t="shared" si="26"/>
        <v>4.9600999999999207</v>
      </c>
    </row>
    <row r="401" spans="7:10">
      <c r="G401">
        <v>1.98999999999998</v>
      </c>
      <c r="H401" s="68">
        <f t="shared" si="24"/>
        <v>4.9600999999999207</v>
      </c>
      <c r="I401" s="68">
        <f t="shared" si="25"/>
        <v>4.9600999999999207</v>
      </c>
      <c r="J401" s="68">
        <f t="shared" si="26"/>
        <v>4.9800249999999195</v>
      </c>
    </row>
    <row r="402" spans="7:10">
      <c r="G402">
        <v>1.9949999999999799</v>
      </c>
      <c r="H402" s="68">
        <f t="shared" si="24"/>
        <v>4.9800249999999195</v>
      </c>
      <c r="I402" s="68">
        <f t="shared" si="25"/>
        <v>4.9800249999999195</v>
      </c>
      <c r="J402" s="68">
        <f t="shared" si="26"/>
        <v>4.9999999999999201</v>
      </c>
    </row>
    <row r="403" spans="7:10">
      <c r="G403">
        <v>1.99999999999998</v>
      </c>
      <c r="H403" s="68">
        <f t="shared" si="24"/>
        <v>4.9999999999999201</v>
      </c>
      <c r="I403" s="68">
        <f t="shared" si="25"/>
        <v>4.9999999999999201</v>
      </c>
      <c r="J403" s="68">
        <f t="shared" si="26"/>
        <v>5.0200249999999196</v>
      </c>
    </row>
    <row r="404" spans="7:10">
      <c r="G404">
        <v>2.0049999999999799</v>
      </c>
      <c r="H404" s="68"/>
      <c r="I404" s="68"/>
      <c r="J404" s="68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/>
  <dimension ref="B2:T20"/>
  <sheetViews>
    <sheetView showGridLines="0" workbookViewId="0">
      <selection activeCell="R16" sqref="R16"/>
    </sheetView>
  </sheetViews>
  <sheetFormatPr baseColWidth="10" defaultRowHeight="14.25"/>
  <cols>
    <col min="1" max="1" width="2" customWidth="1"/>
    <col min="2" max="20" width="4.3984375" customWidth="1"/>
  </cols>
  <sheetData>
    <row r="2" spans="2:20">
      <c r="B2" s="76" t="s">
        <v>28</v>
      </c>
      <c r="C2" s="76"/>
      <c r="D2" s="76"/>
      <c r="F2" s="77" t="s">
        <v>29</v>
      </c>
      <c r="G2" s="77"/>
      <c r="I2" s="75" t="s">
        <v>30</v>
      </c>
      <c r="J2" s="75"/>
      <c r="L2" s="75" t="s">
        <v>31</v>
      </c>
      <c r="M2" s="75"/>
      <c r="N2" s="75"/>
      <c r="S2" s="75" t="s">
        <v>30</v>
      </c>
      <c r="T2" s="75"/>
    </row>
    <row r="3" spans="2:20">
      <c r="B3" s="9">
        <v>1</v>
      </c>
      <c r="C3" s="10">
        <v>2</v>
      </c>
      <c r="D3" s="11">
        <v>4</v>
      </c>
      <c r="F3" s="21">
        <v>1</v>
      </c>
      <c r="G3" s="23">
        <v>0</v>
      </c>
      <c r="I3" s="15">
        <f t="array" ref="I3:J4">+MMULT(B3:D4,F3:G5)</f>
        <v>13</v>
      </c>
      <c r="J3" s="17">
        <v>24</v>
      </c>
      <c r="L3" s="15">
        <f t="array" ref="L3:N5">+MMULT(F3:G5,B3:D4)</f>
        <v>1</v>
      </c>
      <c r="M3" s="16">
        <v>2</v>
      </c>
      <c r="N3" s="17">
        <v>4</v>
      </c>
      <c r="P3">
        <f>+MDETERM(L3:N5)</f>
        <v>0</v>
      </c>
      <c r="Q3">
        <f>27*8+2*6*3-3*8*4-26*6*1</f>
        <v>0</v>
      </c>
      <c r="S3" s="15">
        <f t="array" ref="S3:T4">+MMULT(B3:D4,F3:G5)</f>
        <v>13</v>
      </c>
      <c r="T3" s="17">
        <v>24</v>
      </c>
    </row>
    <row r="4" spans="2:20">
      <c r="B4" s="12">
        <v>0</v>
      </c>
      <c r="C4" s="13">
        <v>4</v>
      </c>
      <c r="D4" s="14">
        <v>3</v>
      </c>
      <c r="F4" s="27">
        <v>0</v>
      </c>
      <c r="G4" s="28">
        <v>2</v>
      </c>
      <c r="I4" s="18">
        <v>9</v>
      </c>
      <c r="J4" s="20">
        <v>23</v>
      </c>
      <c r="L4" s="29">
        <v>0</v>
      </c>
      <c r="M4" s="30">
        <v>8</v>
      </c>
      <c r="N4" s="31">
        <v>6</v>
      </c>
      <c r="P4">
        <f>+MDETERM(I3:J4)</f>
        <v>83.000000000000028</v>
      </c>
      <c r="S4" s="18">
        <v>9</v>
      </c>
      <c r="T4" s="20">
        <v>23</v>
      </c>
    </row>
    <row r="5" spans="2:20">
      <c r="F5" s="24">
        <v>3</v>
      </c>
      <c r="G5" s="26">
        <v>5</v>
      </c>
      <c r="L5" s="18">
        <v>3</v>
      </c>
      <c r="M5" s="19">
        <v>26</v>
      </c>
      <c r="N5" s="20">
        <v>27</v>
      </c>
    </row>
    <row r="9" spans="2:20">
      <c r="B9" s="76" t="s">
        <v>32</v>
      </c>
      <c r="C9" s="76"/>
      <c r="D9" s="76"/>
      <c r="F9" s="77" t="s">
        <v>28</v>
      </c>
      <c r="G9" s="77"/>
      <c r="I9" s="78" t="s">
        <v>33</v>
      </c>
      <c r="J9" s="78"/>
      <c r="K9" s="78"/>
    </row>
    <row r="10" spans="2:20">
      <c r="B10" s="9">
        <v>1</v>
      </c>
      <c r="C10" s="10">
        <v>0</v>
      </c>
      <c r="D10" s="11">
        <v>0</v>
      </c>
      <c r="F10" s="21">
        <v>1</v>
      </c>
      <c r="G10" s="23">
        <v>0</v>
      </c>
      <c r="I10" s="21">
        <f t="array" ref="I10:K11">+TRANSPOSE(F10:G12)</f>
        <v>1</v>
      </c>
      <c r="J10" s="22">
        <v>0</v>
      </c>
      <c r="K10" s="23">
        <v>3</v>
      </c>
    </row>
    <row r="11" spans="2:20">
      <c r="B11" s="32">
        <v>0</v>
      </c>
      <c r="C11" s="33">
        <v>1</v>
      </c>
      <c r="D11" s="34">
        <v>0</v>
      </c>
      <c r="F11" s="27">
        <v>0</v>
      </c>
      <c r="G11" s="28">
        <v>2</v>
      </c>
      <c r="I11" s="24">
        <v>0</v>
      </c>
      <c r="J11" s="25">
        <v>2</v>
      </c>
      <c r="K11" s="26">
        <v>5</v>
      </c>
    </row>
    <row r="12" spans="2:20">
      <c r="B12" s="12">
        <v>0</v>
      </c>
      <c r="C12" s="13">
        <v>0</v>
      </c>
      <c r="D12" s="14">
        <v>1</v>
      </c>
      <c r="F12" s="24">
        <v>3</v>
      </c>
      <c r="G12" s="26">
        <v>5</v>
      </c>
    </row>
    <row r="15" spans="2:20" ht="15.75">
      <c r="B15" s="79" t="s">
        <v>34</v>
      </c>
      <c r="C15" s="79"/>
      <c r="D15" s="79"/>
      <c r="F15" s="79" t="s">
        <v>37</v>
      </c>
      <c r="G15" s="79"/>
      <c r="H15" s="79"/>
      <c r="J15" s="79" t="s">
        <v>38</v>
      </c>
      <c r="K15" s="79"/>
      <c r="L15" s="79"/>
      <c r="N15" s="79" t="s">
        <v>35</v>
      </c>
      <c r="O15" s="79"/>
      <c r="P15" s="79"/>
      <c r="R15" s="79" t="s">
        <v>36</v>
      </c>
      <c r="S15" s="79"/>
      <c r="T15" s="79"/>
    </row>
    <row r="16" spans="2:20">
      <c r="B16" s="35">
        <v>1</v>
      </c>
      <c r="C16" s="36">
        <v>2</v>
      </c>
      <c r="D16" s="37">
        <v>4</v>
      </c>
      <c r="F16" s="35">
        <f>+MDETERM(C17:D18)</f>
        <v>114.00000000000001</v>
      </c>
      <c r="G16" s="36">
        <f>-(B17*D18-B18*D17)</f>
        <v>18</v>
      </c>
      <c r="H16" s="37">
        <f>+MDETERM(B17:C18)</f>
        <v>-30</v>
      </c>
      <c r="J16" s="35">
        <f t="array" ref="J16:L18">+TRANSPOSE(F16:H18)</f>
        <v>114.00000000000001</v>
      </c>
      <c r="K16" s="36">
        <v>50</v>
      </c>
      <c r="L16" s="37">
        <v>-28</v>
      </c>
      <c r="N16" s="35">
        <f>+J16/MDETERM($B$16:$D$18)</f>
        <v>3.8000000000000003</v>
      </c>
      <c r="O16" s="36">
        <f t="shared" ref="O16:O18" si="0">+K16/MDETERM($B$16:$D$18)</f>
        <v>1.6666666666666667</v>
      </c>
      <c r="P16" s="37">
        <f t="shared" ref="P16:P18" si="1">+L16/MDETERM($B$16:$D$18)</f>
        <v>-0.93333333333333335</v>
      </c>
      <c r="R16" s="44">
        <f t="array" ref="R16:T18">+MMULT(B16:D18,N16:P18)</f>
        <v>1</v>
      </c>
      <c r="S16" s="45">
        <v>4.4408920985006262E-16</v>
      </c>
      <c r="T16" s="46">
        <v>-2.2204460492503131E-16</v>
      </c>
    </row>
    <row r="17" spans="2:20">
      <c r="B17" s="38">
        <v>0</v>
      </c>
      <c r="C17" s="39">
        <v>10</v>
      </c>
      <c r="D17" s="40">
        <v>6</v>
      </c>
      <c r="F17" s="38">
        <f>-(C16*D18-C18*D16)</f>
        <v>50</v>
      </c>
      <c r="G17" s="39">
        <f>+(B16*D18-B18*D16)</f>
        <v>15</v>
      </c>
      <c r="H17" s="40">
        <f>-(B16*C18-B18*C16)</f>
        <v>-20</v>
      </c>
      <c r="J17" s="38">
        <v>18</v>
      </c>
      <c r="K17" s="39">
        <v>15</v>
      </c>
      <c r="L17" s="40">
        <v>-6</v>
      </c>
      <c r="N17" s="38">
        <f t="shared" ref="N17:N18" si="2">+J17/MDETERM($B$16:$D$18)</f>
        <v>0.6</v>
      </c>
      <c r="O17" s="39">
        <f t="shared" si="0"/>
        <v>0.5</v>
      </c>
      <c r="P17" s="40">
        <f t="shared" si="1"/>
        <v>-0.2</v>
      </c>
      <c r="R17" s="47">
        <v>0</v>
      </c>
      <c r="S17" s="48">
        <v>1</v>
      </c>
      <c r="T17" s="49">
        <v>0</v>
      </c>
    </row>
    <row r="18" spans="2:20">
      <c r="B18" s="41">
        <v>3</v>
      </c>
      <c r="C18" s="42">
        <v>26</v>
      </c>
      <c r="D18" s="43">
        <v>27</v>
      </c>
      <c r="F18" s="41">
        <f>+MDETERM(C16:D17)</f>
        <v>-28</v>
      </c>
      <c r="G18" s="42">
        <f>-(B16*D17-B17*D16)</f>
        <v>-6</v>
      </c>
      <c r="H18" s="43">
        <f>+MDETERM(B16:C17)</f>
        <v>10</v>
      </c>
      <c r="J18" s="41">
        <v>-30</v>
      </c>
      <c r="K18" s="42">
        <v>-20</v>
      </c>
      <c r="L18" s="43">
        <v>10</v>
      </c>
      <c r="N18" s="41">
        <f t="shared" si="2"/>
        <v>-1</v>
      </c>
      <c r="O18" s="42">
        <f t="shared" si="0"/>
        <v>-0.66666666666666663</v>
      </c>
      <c r="P18" s="43">
        <f t="shared" si="1"/>
        <v>0.33333333333333331</v>
      </c>
      <c r="R18" s="50">
        <v>0</v>
      </c>
      <c r="S18" s="51">
        <v>0</v>
      </c>
      <c r="T18" s="52">
        <v>1</v>
      </c>
    </row>
    <row r="20" spans="2:20">
      <c r="B20">
        <f>+MDETERM(B16:D18)</f>
        <v>30</v>
      </c>
    </row>
  </sheetData>
  <mergeCells count="13">
    <mergeCell ref="N15:P15"/>
    <mergeCell ref="R15:T15"/>
    <mergeCell ref="B9:D9"/>
    <mergeCell ref="F9:G9"/>
    <mergeCell ref="I9:K9"/>
    <mergeCell ref="B15:D15"/>
    <mergeCell ref="F15:H15"/>
    <mergeCell ref="J15:L15"/>
    <mergeCell ref="S2:T2"/>
    <mergeCell ref="B2:D2"/>
    <mergeCell ref="F2:G2"/>
    <mergeCell ref="I2:J2"/>
    <mergeCell ref="L2:N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Calculo Cuota</vt:lpstr>
      <vt:lpstr>Exponencial</vt:lpstr>
      <vt:lpstr>Duraccion</vt:lpstr>
      <vt:lpstr>Des. Taylor</vt:lpstr>
      <vt:lpstr>Integral 1</vt:lpstr>
      <vt:lpstr>Integral 2</vt:lpstr>
      <vt:lpstr>Integral 3</vt:lpstr>
      <vt:lpstr>Aproximación Integrales</vt:lpstr>
      <vt:lpstr>Matrices</vt:lpstr>
      <vt:lpstr>Tipos Interés 1</vt:lpstr>
      <vt:lpstr>Tipo Interés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Jesus Sanz Garcia</dc:creator>
  <cp:lastModifiedBy>Jesus Sanz Garcia</cp:lastModifiedBy>
  <dcterms:created xsi:type="dcterms:W3CDTF">2018-03-24T19:24:45Z</dcterms:created>
  <dcterms:modified xsi:type="dcterms:W3CDTF">2021-04-17T18:28:47Z</dcterms:modified>
</cp:coreProperties>
</file>